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<sst xmlns="http://schemas.openxmlformats.org/spreadsheetml/2006/main" count="181" uniqueCount="119">
  <si>
    <t>Ionescu Marius</t>
  </si>
  <si>
    <t xml:space="preserve"> </t>
  </si>
  <si>
    <t>intocmit</t>
  </si>
  <si>
    <t xml:space="preserve">                                                                                                                                                      </t>
  </si>
  <si>
    <t>Ec. Gabriela Blaga</t>
  </si>
  <si>
    <t>Şef Serviciu</t>
  </si>
  <si>
    <t>ec. Camelia Stretea</t>
  </si>
  <si>
    <t>Ec. Adriana Hluhaniuc</t>
  </si>
  <si>
    <t>Ec. Carmen Prodan</t>
  </si>
  <si>
    <t>Director executiv  - Direcţia Relaţii Contractuale</t>
  </si>
  <si>
    <t>Director executiv - Direcţia Economică</t>
  </si>
  <si>
    <t>Preşedinte - Director general</t>
  </si>
  <si>
    <t xml:space="preserve">TOTAL GENERAL </t>
  </si>
  <si>
    <t>TOTAL</t>
  </si>
  <si>
    <t>69XXX00</t>
  </si>
  <si>
    <t>Bucuresti</t>
  </si>
  <si>
    <t>01.05. 2015</t>
  </si>
  <si>
    <t>02651</t>
  </si>
  <si>
    <t>069XXX0</t>
  </si>
  <si>
    <t>EZ27005</t>
  </si>
  <si>
    <t>RO02TR</t>
  </si>
  <si>
    <t>EZ70050</t>
  </si>
  <si>
    <t>5069XXX</t>
  </si>
  <si>
    <t>01.05.  2015</t>
  </si>
  <si>
    <t>008873</t>
  </si>
  <si>
    <t>EZ27025</t>
  </si>
  <si>
    <t>ANCEU</t>
  </si>
  <si>
    <t>RO59TR</t>
  </si>
  <si>
    <t>008524</t>
  </si>
  <si>
    <t>EZ2700</t>
  </si>
  <si>
    <t>RO26TR</t>
  </si>
  <si>
    <t>069XXX</t>
  </si>
  <si>
    <t>009250</t>
  </si>
  <si>
    <t>NEUROLOGY</t>
  </si>
  <si>
    <t>EZ4215</t>
  </si>
  <si>
    <t>Ilfov</t>
  </si>
  <si>
    <t>Sintesti</t>
  </si>
  <si>
    <t>SERVICES</t>
  </si>
  <si>
    <t>RO09TR</t>
  </si>
  <si>
    <t xml:space="preserve">MEDICAL </t>
  </si>
  <si>
    <t>RO12TREZ7005069XXX002568</t>
  </si>
  <si>
    <t>ORTOPEDICA</t>
  </si>
  <si>
    <t>AIR LIQUIDE VITALAIRE</t>
  </si>
  <si>
    <t>ATOMEDICAL VEST</t>
  </si>
  <si>
    <t>RO97TREZ6215069XXX003608</t>
  </si>
  <si>
    <t>Timisoara</t>
  </si>
  <si>
    <t xml:space="preserve">LINDE GAZ </t>
  </si>
  <si>
    <t>RO27TREZ7005069XXX005305</t>
  </si>
  <si>
    <t>BIOSINTEX</t>
  </si>
  <si>
    <t>NEWMEDICS</t>
  </si>
  <si>
    <t>RO29TREZ2165069XXX015101</t>
  </si>
  <si>
    <t>Cluj Napoca</t>
  </si>
  <si>
    <t>RO92TREZ7005069XXX003941</t>
  </si>
  <si>
    <t>AUDIO NOVA</t>
  </si>
  <si>
    <t>RO62TREZ2165069XXX009560</t>
  </si>
  <si>
    <t>ROMSOUND</t>
  </si>
  <si>
    <t>RO53TREZ2165069XXX011177</t>
  </si>
  <si>
    <t>MEDICA M3 COMEXIM</t>
  </si>
  <si>
    <t>RO94TREZ4215069XXX002288</t>
  </si>
  <si>
    <t>MOTIVATION</t>
  </si>
  <si>
    <t>01.05.   2015</t>
  </si>
  <si>
    <t>RO63TREZ7005069XXX003008</t>
  </si>
  <si>
    <t>plata</t>
  </si>
  <si>
    <t>RON</t>
  </si>
  <si>
    <t>beneficiarului</t>
  </si>
  <si>
    <t>suma</t>
  </si>
  <si>
    <t xml:space="preserve">data </t>
  </si>
  <si>
    <t>numar</t>
  </si>
  <si>
    <t>legal</t>
  </si>
  <si>
    <t>contr.</t>
  </si>
  <si>
    <t>Suma de plata</t>
  </si>
  <si>
    <t>Retineri</t>
  </si>
  <si>
    <t>Refuz</t>
  </si>
  <si>
    <t xml:space="preserve">Suma datorata </t>
  </si>
  <si>
    <t>Factura</t>
  </si>
  <si>
    <t>Nr. Cont</t>
  </si>
  <si>
    <t>Trezoreria</t>
  </si>
  <si>
    <t>Data ang.</t>
  </si>
  <si>
    <t>Nr</t>
  </si>
  <si>
    <t>Localitatea</t>
  </si>
  <si>
    <t>Beneficiar</t>
  </si>
  <si>
    <t>Nr.crt</t>
  </si>
  <si>
    <t>CAS Maramures</t>
  </si>
  <si>
    <t xml:space="preserve">ORTOPROFIL </t>
  </si>
  <si>
    <t>OSTEOPHARM</t>
  </si>
  <si>
    <t>EXPRESS</t>
  </si>
  <si>
    <t xml:space="preserve">trimis in ERP </t>
  </si>
  <si>
    <t xml:space="preserve">M-G EXIM </t>
  </si>
  <si>
    <t>ROMITALIA</t>
  </si>
  <si>
    <t>ADAPTARE</t>
  </si>
  <si>
    <t xml:space="preserve">RECUPERARE </t>
  </si>
  <si>
    <t>KINETOTERAPIE</t>
  </si>
  <si>
    <t>THERANOVA</t>
  </si>
  <si>
    <t>BEST</t>
  </si>
  <si>
    <t>PAUL HARTMANN</t>
  </si>
  <si>
    <t>MESSER</t>
  </si>
  <si>
    <t>ROMANIA</t>
  </si>
  <si>
    <t>platit in</t>
  </si>
  <si>
    <t>ORTODAC</t>
  </si>
  <si>
    <t>SONOROM</t>
  </si>
  <si>
    <t>CLARFON</t>
  </si>
  <si>
    <t>ROSAL</t>
  </si>
  <si>
    <t>ORTOPEDIC</t>
  </si>
  <si>
    <t>PROTMED</t>
  </si>
  <si>
    <t>PROTETICA</t>
  </si>
  <si>
    <t>VALDOMEDICA</t>
  </si>
  <si>
    <t>TRADING</t>
  </si>
  <si>
    <t>Centralizatorul facturilor aferente dispozitivelor medicale platite in luna decembrie 2017</t>
  </si>
  <si>
    <t>precedent</t>
  </si>
  <si>
    <t>curent</t>
  </si>
  <si>
    <t xml:space="preserve">Ramas de </t>
  </si>
  <si>
    <t>rap control 2456</t>
  </si>
  <si>
    <t>dec. 2017</t>
  </si>
  <si>
    <t xml:space="preserve">trimis  ERP </t>
  </si>
  <si>
    <t>noi  2017</t>
  </si>
  <si>
    <t>MEDIC MAG</t>
  </si>
  <si>
    <t xml:space="preserve">Sef serviciu </t>
  </si>
  <si>
    <t>Ec Blaga Gabriela</t>
  </si>
  <si>
    <t xml:space="preserve">                 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</si>
</sst>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44" fontId="3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4" fontId="4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3" fillId="0" borderId="0" xfId="56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/>
    </xf>
    <xf numFmtId="4" fontId="3" fillId="33" borderId="0" xfId="0" applyNumberFormat="1" applyFont="1" applyFill="1" applyBorder="1" applyAlignment="1">
      <alignment/>
    </xf>
    <xf numFmtId="0" fontId="4" fillId="33" borderId="0" xfId="55" applyFont="1" applyFill="1" applyAlignment="1">
      <alignment horizontal="center"/>
      <protection/>
    </xf>
    <xf numFmtId="0" fontId="4" fillId="33" borderId="0" xfId="55" applyFont="1" applyFill="1" applyBorder="1" applyAlignment="1">
      <alignment/>
      <protection/>
    </xf>
    <xf numFmtId="0" fontId="3" fillId="0" borderId="0" xfId="56" applyFont="1" applyFill="1" applyAlignment="1">
      <alignment horizontal="left"/>
      <protection/>
    </xf>
    <xf numFmtId="0" fontId="3" fillId="0" borderId="0" xfId="56" applyFont="1" applyFill="1" applyBorder="1" applyAlignment="1">
      <alignment horizontal="left"/>
      <protection/>
    </xf>
    <xf numFmtId="4" fontId="3" fillId="33" borderId="0" xfId="55" applyNumberFormat="1" applyFont="1" applyFill="1" applyAlignment="1">
      <alignment horizontal="left"/>
      <protection/>
    </xf>
    <xf numFmtId="0" fontId="3" fillId="33" borderId="0" xfId="56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3" fillId="0" borderId="0" xfId="55" applyFont="1" applyFill="1">
      <alignment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33" borderId="0" xfId="55" applyFont="1" applyFill="1" applyBorder="1">
      <alignment/>
      <protection/>
    </xf>
    <xf numFmtId="0" fontId="4" fillId="0" borderId="0" xfId="55" applyFont="1" applyFill="1">
      <alignment/>
      <protection/>
    </xf>
    <xf numFmtId="0" fontId="4" fillId="0" borderId="0" xfId="55" applyFont="1" applyFill="1" applyAlignment="1">
      <alignment horizontal="center"/>
      <protection/>
    </xf>
    <xf numFmtId="0" fontId="3" fillId="0" borderId="0" xfId="55" applyFont="1" applyFill="1" applyBorder="1" applyAlignment="1">
      <alignment horizontal="left"/>
      <protection/>
    </xf>
    <xf numFmtId="0" fontId="4" fillId="0" borderId="0" xfId="55" applyFont="1" applyBorder="1" applyAlignment="1">
      <alignment vertic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left" vertical="center"/>
      <protection/>
    </xf>
    <xf numFmtId="0" fontId="3" fillId="33" borderId="0" xfId="55" applyFont="1" applyFill="1" applyBorder="1" applyAlignment="1">
      <alignment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2" xfId="56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4" fillId="33" borderId="14" xfId="56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justify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justify" vertical="center"/>
    </xf>
    <xf numFmtId="0" fontId="3" fillId="0" borderId="15" xfId="0" applyFont="1" applyFill="1" applyBorder="1" applyAlignment="1">
      <alignment horizontal="center" vertical="center"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horizontal="justify" vertical="center"/>
      <protection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6" xfId="0" applyFont="1" applyFill="1" applyBorder="1" applyAlignment="1">
      <alignment horizontal="justify" vertical="center"/>
    </xf>
    <xf numFmtId="0" fontId="3" fillId="0" borderId="16" xfId="0" applyFont="1" applyFill="1" applyBorder="1" applyAlignment="1">
      <alignment horizontal="left" vertical="center" wrapText="1"/>
    </xf>
    <xf numFmtId="0" fontId="4" fillId="33" borderId="16" xfId="56" applyFont="1" applyFill="1" applyBorder="1" applyAlignment="1">
      <alignment horizontal="center" vertical="center" wrapText="1"/>
      <protection/>
    </xf>
    <xf numFmtId="0" fontId="3" fillId="33" borderId="16" xfId="0" applyFont="1" applyFill="1" applyBorder="1" applyAlignment="1">
      <alignment horizontal="center" vertical="center"/>
    </xf>
    <xf numFmtId="0" fontId="4" fillId="33" borderId="11" xfId="56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justify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justify"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3" xfId="56" applyFont="1" applyFill="1" applyBorder="1" applyAlignment="1">
      <alignment horizontal="left" vertical="center" wrapText="1"/>
      <protection/>
    </xf>
    <xf numFmtId="0" fontId="3" fillId="0" borderId="12" xfId="56" applyFont="1" applyFill="1" applyBorder="1" applyAlignment="1">
      <alignment horizontal="left" vertical="center"/>
      <protection/>
    </xf>
    <xf numFmtId="0" fontId="3" fillId="0" borderId="16" xfId="56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0" xfId="56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left" vertical="center"/>
      <protection/>
    </xf>
    <xf numFmtId="49" fontId="3" fillId="0" borderId="17" xfId="0" applyNumberFormat="1" applyFont="1" applyFill="1" applyBorder="1" applyAlignment="1">
      <alignment horizontal="left" vertical="center" wrapText="1"/>
    </xf>
    <xf numFmtId="0" fontId="3" fillId="0" borderId="17" xfId="56" applyFont="1" applyFill="1" applyBorder="1" applyAlignment="1">
      <alignment horizontal="left" vertical="center"/>
      <protection/>
    </xf>
    <xf numFmtId="0" fontId="3" fillId="0" borderId="15" xfId="56" applyFont="1" applyFill="1" applyBorder="1" applyAlignment="1">
      <alignment horizontal="left" vertical="center"/>
      <protection/>
    </xf>
    <xf numFmtId="0" fontId="2" fillId="0" borderId="13" xfId="0" applyFont="1" applyBorder="1" applyAlignment="1">
      <alignment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56" applyFont="1" applyFill="1" applyBorder="1" applyAlignment="1">
      <alignment horizontal="left" vertical="center"/>
      <protection/>
    </xf>
    <xf numFmtId="0" fontId="3" fillId="0" borderId="11" xfId="56" applyFont="1" applyFill="1" applyBorder="1" applyAlignment="1">
      <alignment horizontal="justify" vertical="center"/>
      <protection/>
    </xf>
    <xf numFmtId="0" fontId="3" fillId="0" borderId="13" xfId="56" applyFont="1" applyFill="1" applyBorder="1" applyAlignment="1">
      <alignment horizontal="left"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4" fillId="33" borderId="0" xfId="56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left" vertical="center" wrapText="1"/>
    </xf>
    <xf numFmtId="14" fontId="3" fillId="0" borderId="16" xfId="0" applyNumberFormat="1" applyFont="1" applyFill="1" applyBorder="1" applyAlignment="1">
      <alignment horizontal="left" vertical="center" wrapText="1"/>
    </xf>
    <xf numFmtId="0" fontId="3" fillId="0" borderId="16" xfId="56" applyFont="1" applyFill="1" applyBorder="1" applyAlignment="1">
      <alignment horizontal="left" vertical="center"/>
      <protection/>
    </xf>
    <xf numFmtId="0" fontId="4" fillId="33" borderId="20" xfId="56" applyFont="1" applyFill="1" applyBorder="1" applyAlignment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vertical="center"/>
    </xf>
    <xf numFmtId="0" fontId="3" fillId="0" borderId="11" xfId="56" applyFont="1" applyFill="1" applyBorder="1" applyAlignment="1">
      <alignment horizontal="left" vertical="center" wrapText="1"/>
      <protection/>
    </xf>
    <xf numFmtId="0" fontId="3" fillId="0" borderId="11" xfId="56" applyFont="1" applyFill="1" applyBorder="1" applyAlignment="1">
      <alignment horizontal="left" vertical="center"/>
      <protection/>
    </xf>
    <xf numFmtId="0" fontId="3" fillId="33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11" xfId="56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56" applyFont="1" applyFill="1" applyBorder="1" applyAlignment="1">
      <alignment horizontal="left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3" xfId="56" applyFont="1" applyFill="1" applyBorder="1">
      <alignment/>
      <protection/>
    </xf>
    <xf numFmtId="0" fontId="3" fillId="0" borderId="13" xfId="56" applyFont="1" applyFill="1" applyBorder="1" applyAlignment="1">
      <alignment horizontal="left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55" applyFont="1" applyFill="1" applyBorder="1" applyAlignment="1">
      <alignment horizontal="justify" vertical="center"/>
      <protection/>
    </xf>
    <xf numFmtId="0" fontId="3" fillId="0" borderId="11" xfId="55" applyFont="1" applyFill="1" applyBorder="1" applyAlignment="1">
      <alignment horizontal="left" vertical="center" wrapText="1"/>
      <protection/>
    </xf>
    <xf numFmtId="14" fontId="3" fillId="0" borderId="11" xfId="55" applyNumberFormat="1" applyFont="1" applyFill="1" applyBorder="1" applyAlignment="1">
      <alignment horizontal="justify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6" xfId="55" applyFont="1" applyFill="1" applyBorder="1" applyAlignment="1">
      <alignment horizontal="center" vertical="center"/>
      <protection/>
    </xf>
    <xf numFmtId="0" fontId="6" fillId="0" borderId="0" xfId="55" applyFont="1" applyFill="1" applyAlignment="1">
      <alignment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6" fillId="33" borderId="0" xfId="55" applyFont="1" applyFill="1" applyAlignment="1">
      <alignment/>
      <protection/>
    </xf>
    <xf numFmtId="0" fontId="3" fillId="0" borderId="13" xfId="55" applyFont="1" applyFill="1" applyBorder="1" applyAlignment="1">
      <alignment horizontal="left" vertical="center" wrapText="1"/>
      <protection/>
    </xf>
    <xf numFmtId="0" fontId="3" fillId="0" borderId="13" xfId="55" applyFont="1" applyFill="1" applyBorder="1" applyAlignment="1">
      <alignment horizontal="center" vertical="center"/>
      <protection/>
    </xf>
    <xf numFmtId="0" fontId="3" fillId="0" borderId="13" xfId="56" applyFont="1" applyFill="1" applyBorder="1" applyAlignment="1">
      <alignment horizontal="justify" vertical="center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justify" vertical="center"/>
    </xf>
    <xf numFmtId="0" fontId="5" fillId="0" borderId="13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left" vertical="center" wrapText="1"/>
      <protection/>
    </xf>
    <xf numFmtId="0" fontId="3" fillId="0" borderId="12" xfId="55" applyFont="1" applyFill="1" applyBorder="1" applyAlignment="1">
      <alignment horizontal="left" vertical="center"/>
      <protection/>
    </xf>
    <xf numFmtId="0" fontId="0" fillId="0" borderId="16" xfId="0" applyBorder="1" applyAlignment="1">
      <alignment/>
    </xf>
    <xf numFmtId="0" fontId="3" fillId="0" borderId="23" xfId="55" applyFont="1" applyFill="1" applyBorder="1" applyAlignment="1">
      <alignment horizontal="left" vertical="center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vertical="center"/>
    </xf>
    <xf numFmtId="4" fontId="3" fillId="33" borderId="22" xfId="55" applyNumberFormat="1" applyFont="1" applyFill="1" applyBorder="1" applyAlignment="1">
      <alignment horizontal="center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8" fillId="33" borderId="11" xfId="55" applyFont="1" applyFill="1" applyBorder="1" applyAlignment="1">
      <alignment horizontal="center"/>
      <protection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0" fontId="10" fillId="33" borderId="0" xfId="55" applyFont="1" applyFill="1" applyAlignment="1">
      <alignment/>
      <protection/>
    </xf>
    <xf numFmtId="0" fontId="9" fillId="33" borderId="0" xfId="55" applyFont="1" applyFill="1" applyAlignment="1">
      <alignment horizontal="center"/>
      <protection/>
    </xf>
    <xf numFmtId="0" fontId="8" fillId="33" borderId="0" xfId="55" applyFont="1" applyFill="1" applyAlignment="1">
      <alignment horizontal="center"/>
      <protection/>
    </xf>
    <xf numFmtId="0" fontId="8" fillId="33" borderId="0" xfId="0" applyFont="1" applyFill="1" applyAlignment="1">
      <alignment horizontal="center"/>
    </xf>
    <xf numFmtId="0" fontId="11" fillId="33" borderId="11" xfId="0" applyFont="1" applyFill="1" applyBorder="1" applyAlignment="1">
      <alignment/>
    </xf>
    <xf numFmtId="2" fontId="11" fillId="33" borderId="11" xfId="0" applyNumberFormat="1" applyFont="1" applyFill="1" applyBorder="1" applyAlignment="1">
      <alignment/>
    </xf>
    <xf numFmtId="14" fontId="11" fillId="33" borderId="11" xfId="0" applyNumberFormat="1" applyFont="1" applyFill="1" applyBorder="1" applyAlignment="1">
      <alignment horizontal="right"/>
    </xf>
    <xf numFmtId="0" fontId="11" fillId="33" borderId="11" xfId="56" applyFont="1" applyFill="1" applyBorder="1">
      <alignment/>
      <protection/>
    </xf>
    <xf numFmtId="0" fontId="11" fillId="33" borderId="11" xfId="56" applyFont="1" applyFill="1" applyBorder="1" applyAlignment="1">
      <alignment horizontal="center"/>
      <protection/>
    </xf>
    <xf numFmtId="0" fontId="11" fillId="33" borderId="10" xfId="56" applyFont="1" applyFill="1" applyBorder="1">
      <alignment/>
      <protection/>
    </xf>
    <xf numFmtId="0" fontId="11" fillId="33" borderId="10" xfId="56" applyFont="1" applyFill="1" applyBorder="1" applyAlignment="1">
      <alignment horizontal="center"/>
      <protection/>
    </xf>
    <xf numFmtId="2" fontId="11" fillId="33" borderId="11" xfId="56" applyNumberFormat="1" applyFont="1" applyFill="1" applyBorder="1" applyAlignment="1">
      <alignment horizontal="right"/>
      <protection/>
    </xf>
    <xf numFmtId="0" fontId="10" fillId="33" borderId="11" xfId="56" applyFont="1" applyFill="1" applyBorder="1">
      <alignment/>
      <protection/>
    </xf>
    <xf numFmtId="0" fontId="10" fillId="33" borderId="11" xfId="56" applyFont="1" applyFill="1" applyBorder="1" applyAlignment="1">
      <alignment horizontal="center"/>
      <protection/>
    </xf>
    <xf numFmtId="0" fontId="11" fillId="33" borderId="21" xfId="56" applyFont="1" applyFill="1" applyBorder="1" applyAlignment="1">
      <alignment horizontal="center"/>
      <protection/>
    </xf>
    <xf numFmtId="14" fontId="11" fillId="33" borderId="21" xfId="0" applyNumberFormat="1" applyFont="1" applyFill="1" applyBorder="1" applyAlignment="1">
      <alignment horizontal="right"/>
    </xf>
    <xf numFmtId="0" fontId="10" fillId="33" borderId="23" xfId="56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horizontal="justify" vertical="center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/>
    </xf>
    <xf numFmtId="0" fontId="4" fillId="33" borderId="21" xfId="56" applyFont="1" applyFill="1" applyBorder="1" applyAlignment="1">
      <alignment horizontal="center" vertical="center" wrapText="1"/>
      <protection/>
    </xf>
    <xf numFmtId="2" fontId="10" fillId="33" borderId="11" xfId="56" applyNumberFormat="1" applyFont="1" applyFill="1" applyBorder="1">
      <alignment/>
      <protection/>
    </xf>
    <xf numFmtId="2" fontId="10" fillId="33" borderId="10" xfId="56" applyNumberFormat="1" applyFont="1" applyFill="1" applyBorder="1">
      <alignment/>
      <protection/>
    </xf>
    <xf numFmtId="2" fontId="11" fillId="33" borderId="10" xfId="56" applyNumberFormat="1" applyFont="1" applyFill="1" applyBorder="1" applyAlignment="1">
      <alignment horizontal="right"/>
      <protection/>
    </xf>
    <xf numFmtId="2" fontId="11" fillId="33" borderId="10" xfId="0" applyNumberFormat="1" applyFont="1" applyFill="1" applyBorder="1" applyAlignment="1">
      <alignment/>
    </xf>
    <xf numFmtId="2" fontId="11" fillId="33" borderId="10" xfId="56" applyNumberFormat="1" applyFont="1" applyFill="1" applyBorder="1">
      <alignment/>
      <protection/>
    </xf>
    <xf numFmtId="2" fontId="11" fillId="33" borderId="11" xfId="56" applyNumberFormat="1" applyFont="1" applyFill="1" applyBorder="1">
      <alignment/>
      <protection/>
    </xf>
    <xf numFmtId="0" fontId="3" fillId="0" borderId="10" xfId="56" applyFont="1" applyFill="1" applyBorder="1" applyAlignment="1">
      <alignment horizontal="justify" vertical="center"/>
      <protection/>
    </xf>
    <xf numFmtId="0" fontId="3" fillId="0" borderId="10" xfId="56" applyFont="1" applyFill="1" applyBorder="1" applyAlignment="1">
      <alignment horizontal="justify" vertical="center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/>
      <protection/>
    </xf>
    <xf numFmtId="0" fontId="3" fillId="33" borderId="13" xfId="0" applyFont="1" applyFill="1" applyBorder="1" applyAlignment="1">
      <alignment horizontal="center" vertical="center"/>
    </xf>
    <xf numFmtId="0" fontId="3" fillId="0" borderId="16" xfId="56" applyFont="1" applyFill="1" applyBorder="1" applyAlignment="1">
      <alignment horizontal="center" vertical="center"/>
      <protection/>
    </xf>
    <xf numFmtId="0" fontId="3" fillId="0" borderId="16" xfId="56" applyFont="1" applyFill="1" applyBorder="1" applyAlignment="1">
      <alignment horizontal="justify" vertical="center"/>
      <protection/>
    </xf>
    <xf numFmtId="0" fontId="3" fillId="0" borderId="13" xfId="56" applyFont="1" applyFill="1" applyBorder="1" applyAlignment="1">
      <alignment horizontal="justify" vertical="center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left" vertical="center" wrapText="1"/>
      <protection/>
    </xf>
    <xf numFmtId="0" fontId="3" fillId="0" borderId="13" xfId="55" applyFont="1" applyFill="1" applyBorder="1" applyAlignment="1">
      <alignment horizontal="justify"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56" applyFont="1" applyFill="1" applyBorder="1" applyAlignment="1">
      <alignment horizontal="justify" vertical="center"/>
      <protection/>
    </xf>
    <xf numFmtId="0" fontId="3" fillId="0" borderId="13" xfId="55" applyFont="1" applyFill="1" applyBorder="1" applyAlignment="1">
      <alignment horizontal="left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left" vertical="center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14" fontId="3" fillId="0" borderId="13" xfId="55" applyNumberFormat="1" applyFont="1" applyFill="1" applyBorder="1" applyAlignment="1">
      <alignment horizontal="justify" vertical="center"/>
      <protection/>
    </xf>
    <xf numFmtId="0" fontId="3" fillId="0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6" xfId="56" applyFont="1" applyFill="1" applyBorder="1" applyAlignment="1">
      <alignment horizontal="center" vertical="center" wrapText="1"/>
      <protection/>
    </xf>
    <xf numFmtId="0" fontId="3" fillId="33" borderId="15" xfId="0" applyFont="1" applyFill="1" applyBorder="1" applyAlignment="1">
      <alignment vertical="center"/>
    </xf>
    <xf numFmtId="0" fontId="3" fillId="0" borderId="14" xfId="56" applyFont="1" applyFill="1" applyBorder="1" applyAlignment="1">
      <alignment horizontal="left" vertical="center"/>
      <protection/>
    </xf>
    <xf numFmtId="0" fontId="4" fillId="33" borderId="0" xfId="55" applyFont="1" applyFill="1" applyBorder="1" applyAlignment="1">
      <alignment horizontal="center"/>
      <protection/>
    </xf>
    <xf numFmtId="4" fontId="3" fillId="33" borderId="18" xfId="55" applyNumberFormat="1" applyFont="1" applyFill="1" applyBorder="1">
      <alignment/>
      <protection/>
    </xf>
    <xf numFmtId="0" fontId="3" fillId="33" borderId="16" xfId="55" applyFont="1" applyFill="1" applyBorder="1" applyAlignment="1">
      <alignment horizontal="center"/>
      <protection/>
    </xf>
    <xf numFmtId="4" fontId="3" fillId="33" borderId="17" xfId="55" applyNumberFormat="1" applyFont="1" applyFill="1" applyBorder="1">
      <alignment/>
      <protection/>
    </xf>
    <xf numFmtId="49" fontId="3" fillId="33" borderId="17" xfId="55" applyNumberFormat="1" applyFont="1" applyFill="1" applyBorder="1">
      <alignment/>
      <protection/>
    </xf>
    <xf numFmtId="0" fontId="3" fillId="33" borderId="10" xfId="55" applyFont="1" applyFill="1" applyBorder="1" applyAlignment="1">
      <alignment horizontal="center"/>
      <protection/>
    </xf>
    <xf numFmtId="2" fontId="12" fillId="33" borderId="11" xfId="56" applyNumberFormat="1" applyFont="1" applyFill="1" applyBorder="1">
      <alignment/>
      <protection/>
    </xf>
    <xf numFmtId="2" fontId="12" fillId="33" borderId="11" xfId="55" applyNumberFormat="1" applyFont="1" applyFill="1" applyBorder="1">
      <alignment/>
      <protection/>
    </xf>
    <xf numFmtId="14" fontId="11" fillId="33" borderId="11" xfId="0" applyNumberFormat="1" applyFont="1" applyFill="1" applyBorder="1" applyAlignment="1">
      <alignment/>
    </xf>
    <xf numFmtId="0" fontId="13" fillId="33" borderId="11" xfId="0" applyFont="1" applyFill="1" applyBorder="1" applyAlignment="1">
      <alignment/>
    </xf>
    <xf numFmtId="2" fontId="13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justify" vertical="center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6" fillId="0" borderId="13" xfId="0" applyFont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justify" vertical="center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justify" vertical="center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56" applyFont="1" applyFill="1" applyBorder="1" applyAlignment="1">
      <alignment horizontal="justify" vertical="center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center" vertical="center"/>
      <protection/>
    </xf>
    <xf numFmtId="0" fontId="3" fillId="0" borderId="16" xfId="56" applyFont="1" applyFill="1" applyBorder="1" applyAlignment="1">
      <alignment horizontal="justify" vertical="center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left" vertical="center" wrapText="1"/>
      <protection/>
    </xf>
    <xf numFmtId="0" fontId="3" fillId="33" borderId="16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13" fillId="33" borderId="0" xfId="0" applyFont="1" applyFill="1" applyAlignment="1">
      <alignment/>
    </xf>
    <xf numFmtId="0" fontId="3" fillId="0" borderId="16" xfId="0" applyFont="1" applyFill="1" applyBorder="1" applyAlignment="1">
      <alignment horizontal="center" vertical="justify"/>
    </xf>
    <xf numFmtId="0" fontId="0" fillId="0" borderId="14" xfId="0" applyBorder="1" applyAlignment="1">
      <alignment/>
    </xf>
    <xf numFmtId="0" fontId="4" fillId="33" borderId="12" xfId="55" applyFont="1" applyFill="1" applyBorder="1" applyAlignment="1">
      <alignment horizontal="center" vertical="center" wrapText="1"/>
      <protection/>
    </xf>
    <xf numFmtId="0" fontId="48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2" fontId="49" fillId="33" borderId="11" xfId="0" applyNumberFormat="1" applyFont="1" applyFill="1" applyBorder="1" applyAlignment="1">
      <alignment/>
    </xf>
    <xf numFmtId="0" fontId="47" fillId="33" borderId="11" xfId="0" applyFont="1" applyFill="1" applyBorder="1" applyAlignment="1">
      <alignment/>
    </xf>
    <xf numFmtId="2" fontId="49" fillId="33" borderId="11" xfId="56" applyNumberFormat="1" applyFont="1" applyFill="1" applyBorder="1">
      <alignment/>
      <protection/>
    </xf>
    <xf numFmtId="2" fontId="0" fillId="33" borderId="11" xfId="0" applyNumberFormat="1" applyFill="1" applyBorder="1" applyAlignment="1">
      <alignment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justify" vertical="center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2" fontId="12" fillId="33" borderId="10" xfId="56" applyNumberFormat="1" applyFont="1" applyFill="1" applyBorder="1">
      <alignment/>
      <protection/>
    </xf>
    <xf numFmtId="2" fontId="9" fillId="33" borderId="11" xfId="56" applyNumberFormat="1" applyFont="1" applyFill="1" applyBorder="1">
      <alignment/>
      <protection/>
    </xf>
    <xf numFmtId="4" fontId="9" fillId="33" borderId="11" xfId="56" applyNumberFormat="1" applyFont="1" applyFill="1" applyBorder="1">
      <alignment/>
      <protection/>
    </xf>
    <xf numFmtId="4" fontId="17" fillId="33" borderId="0" xfId="55" applyNumberFormat="1" applyFont="1" applyFill="1" applyBorder="1" applyAlignment="1">
      <alignment/>
      <protection/>
    </xf>
    <xf numFmtId="0" fontId="3" fillId="33" borderId="23" xfId="55" applyFont="1" applyFill="1" applyBorder="1" applyAlignment="1">
      <alignment horizontal="center" shrinkToFit="1"/>
      <protection/>
    </xf>
    <xf numFmtId="4" fontId="3" fillId="33" borderId="10" xfId="55" applyNumberFormat="1" applyFont="1" applyFill="1" applyBorder="1" applyAlignment="1">
      <alignment horizontal="center" vertical="center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/>
      <protection/>
    </xf>
    <xf numFmtId="0" fontId="3" fillId="33" borderId="11" xfId="55" applyFont="1" applyFill="1" applyBorder="1" applyAlignment="1">
      <alignment horizontal="center"/>
      <protection/>
    </xf>
    <xf numFmtId="0" fontId="4" fillId="34" borderId="13" xfId="56" applyFont="1" applyFill="1" applyBorder="1" applyAlignment="1">
      <alignment horizontal="center" vertical="center" wrapText="1"/>
      <protection/>
    </xf>
    <xf numFmtId="0" fontId="3" fillId="34" borderId="21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0" xfId="56" applyFont="1" applyFill="1" applyBorder="1" applyAlignment="1">
      <alignment horizontal="justify" vertical="center"/>
      <protection/>
    </xf>
    <xf numFmtId="0" fontId="3" fillId="34" borderId="21" xfId="0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justify" vertical="center"/>
    </xf>
    <xf numFmtId="0" fontId="3" fillId="33" borderId="22" xfId="55" applyFont="1" applyFill="1" applyBorder="1" applyAlignment="1">
      <alignment horizontal="center" vertical="center"/>
      <protection/>
    </xf>
    <xf numFmtId="0" fontId="3" fillId="33" borderId="23" xfId="55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justify"/>
    </xf>
    <xf numFmtId="0" fontId="3" fillId="0" borderId="16" xfId="0" applyFont="1" applyFill="1" applyBorder="1" applyAlignment="1">
      <alignment horizontal="center" vertical="justify"/>
    </xf>
    <xf numFmtId="0" fontId="3" fillId="0" borderId="16" xfId="0" applyFont="1" applyFill="1" applyBorder="1" applyAlignment="1">
      <alignment horizontal="center" vertical="center"/>
    </xf>
    <xf numFmtId="0" fontId="3" fillId="0" borderId="13" xfId="55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6" xfId="55" applyFont="1" applyFill="1" applyBorder="1" applyAlignment="1">
      <alignment horizontal="left" vertical="center"/>
      <protection/>
    </xf>
    <xf numFmtId="0" fontId="3" fillId="0" borderId="10" xfId="55" applyFont="1" applyFill="1" applyBorder="1" applyAlignment="1">
      <alignment horizontal="left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16" xfId="56" applyFont="1" applyFill="1" applyBorder="1" applyAlignment="1">
      <alignment horizontal="center" vertical="center"/>
      <protection/>
    </xf>
    <xf numFmtId="0" fontId="3" fillId="0" borderId="13" xfId="56" applyFont="1" applyFill="1" applyBorder="1" applyAlignment="1">
      <alignment horizontal="center" vertical="center"/>
      <protection/>
    </xf>
    <xf numFmtId="0" fontId="3" fillId="0" borderId="16" xfId="56" applyFont="1" applyFill="1" applyBorder="1" applyAlignment="1">
      <alignment horizontal="justify" vertical="center"/>
      <protection/>
    </xf>
    <xf numFmtId="0" fontId="3" fillId="0" borderId="13" xfId="56" applyFont="1" applyFill="1" applyBorder="1" applyAlignment="1">
      <alignment horizontal="justify" vertical="center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0" borderId="14" xfId="56" applyFont="1" applyFill="1" applyBorder="1" applyAlignment="1">
      <alignment horizontal="left" vertical="center"/>
      <protection/>
    </xf>
    <xf numFmtId="0" fontId="3" fillId="0" borderId="12" xfId="56" applyFont="1" applyFill="1" applyBorder="1" applyAlignment="1">
      <alignment horizontal="left" vertical="center"/>
      <protection/>
    </xf>
    <xf numFmtId="0" fontId="3" fillId="0" borderId="16" xfId="56" applyFont="1" applyFill="1" applyBorder="1" applyAlignment="1">
      <alignment horizontal="left" vertical="center"/>
      <protection/>
    </xf>
    <xf numFmtId="0" fontId="3" fillId="0" borderId="13" xfId="56" applyFont="1" applyFill="1" applyBorder="1" applyAlignment="1">
      <alignment horizontal="left" vertical="center"/>
      <protection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56" applyFont="1" applyFill="1" applyBorder="1" applyAlignment="1">
      <alignment horizontal="left" vertical="center" wrapText="1"/>
      <protection/>
    </xf>
    <xf numFmtId="0" fontId="3" fillId="0" borderId="13" xfId="56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center"/>
    </xf>
    <xf numFmtId="0" fontId="3" fillId="0" borderId="13" xfId="0" applyFont="1" applyFill="1" applyBorder="1" applyAlignment="1">
      <alignment horizontal="justify" vertical="center"/>
    </xf>
    <xf numFmtId="0" fontId="3" fillId="33" borderId="11" xfId="55" applyFont="1" applyFill="1" applyBorder="1" applyAlignment="1">
      <alignment horizontal="center"/>
      <protection/>
    </xf>
    <xf numFmtId="0" fontId="3" fillId="33" borderId="22" xfId="55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55" applyFont="1" applyFill="1" applyBorder="1" applyAlignment="1">
      <alignment horizontal="justify" vertical="center"/>
      <protection/>
    </xf>
    <xf numFmtId="0" fontId="3" fillId="0" borderId="13" xfId="55" applyFont="1" applyFill="1" applyBorder="1" applyAlignment="1">
      <alignment horizontal="justify" vertical="center"/>
      <protection/>
    </xf>
    <xf numFmtId="0" fontId="3" fillId="0" borderId="10" xfId="55" applyFont="1" applyFill="1" applyBorder="1" applyAlignment="1">
      <alignment horizontal="justify"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56" applyFont="1" applyFill="1" applyBorder="1" applyAlignment="1">
      <alignment horizontal="justify" vertical="center"/>
      <protection/>
    </xf>
    <xf numFmtId="4" fontId="4" fillId="33" borderId="0" xfId="55" applyNumberFormat="1" applyFont="1" applyFill="1" applyBorder="1" applyAlignment="1">
      <alignment horizontal="center"/>
      <protection/>
    </xf>
    <xf numFmtId="4" fontId="3" fillId="33" borderId="22" xfId="55" applyNumberFormat="1" applyFont="1" applyFill="1" applyBorder="1" applyAlignment="1">
      <alignment horizontal="center" vertical="center"/>
      <protection/>
    </xf>
    <xf numFmtId="4" fontId="3" fillId="33" borderId="11" xfId="55" applyNumberFormat="1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justify" vertical="center"/>
    </xf>
    <xf numFmtId="0" fontId="3" fillId="0" borderId="16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3" fillId="0" borderId="16" xfId="56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0" xfId="56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left" vertical="center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3" fillId="0" borderId="12" xfId="55" applyFont="1" applyFill="1" applyBorder="1" applyAlignment="1">
      <alignment horizontal="left" vertical="center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14" fontId="3" fillId="0" borderId="16" xfId="55" applyNumberFormat="1" applyFont="1" applyFill="1" applyBorder="1" applyAlignment="1">
      <alignment horizontal="justify" vertical="center"/>
      <protection/>
    </xf>
    <xf numFmtId="14" fontId="3" fillId="0" borderId="13" xfId="55" applyNumberFormat="1" applyFont="1" applyFill="1" applyBorder="1" applyAlignment="1">
      <alignment horizontal="justify" vertical="center"/>
      <protection/>
    </xf>
    <xf numFmtId="14" fontId="3" fillId="0" borderId="10" xfId="55" applyNumberFormat="1" applyFont="1" applyFill="1" applyBorder="1" applyAlignment="1">
      <alignment horizontal="justify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55" applyFont="1" applyFill="1" applyBorder="1" applyAlignment="1">
      <alignment horizontal="justify" vertical="center" wrapText="1"/>
      <protection/>
    </xf>
    <xf numFmtId="0" fontId="3" fillId="33" borderId="11" xfId="56" applyFont="1" applyFill="1" applyBorder="1" applyAlignment="1">
      <alignment horizontal="right" vertical="center" wrapText="1"/>
      <protection/>
    </xf>
    <xf numFmtId="4" fontId="4" fillId="33" borderId="0" xfId="55" applyNumberFormat="1" applyFont="1" applyFill="1" applyAlignment="1">
      <alignment horizontal="center"/>
      <protection/>
    </xf>
    <xf numFmtId="4" fontId="3" fillId="33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rd 03.2004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8"/>
  <sheetViews>
    <sheetView tabSelected="1" zoomScalePageLayoutView="0" workbookViewId="0" topLeftCell="A50">
      <selection activeCell="I209" sqref="I209"/>
    </sheetView>
  </sheetViews>
  <sheetFormatPr defaultColWidth="9.140625" defaultRowHeight="15"/>
  <cols>
    <col min="1" max="1" width="3.421875" style="0" customWidth="1"/>
    <col min="2" max="2" width="14.7109375" style="0" customWidth="1"/>
    <col min="3" max="7" width="9.140625" style="0" hidden="1" customWidth="1"/>
    <col min="8" max="8" width="10.8515625" style="251" customWidth="1"/>
    <col min="9" max="9" width="10.00390625" style="145" customWidth="1"/>
    <col min="10" max="10" width="9.00390625" style="3" customWidth="1"/>
    <col min="11" max="11" width="9.8515625" style="3" customWidth="1"/>
    <col min="12" max="12" width="8.7109375" style="3" customWidth="1"/>
    <col min="13" max="13" width="9.8515625" style="3" customWidth="1"/>
    <col min="14" max="14" width="8.421875" style="3" customWidth="1"/>
    <col min="15" max="15" width="6.8515625" style="3" hidden="1" customWidth="1"/>
    <col min="16" max="16" width="7.421875" style="3" customWidth="1"/>
    <col min="17" max="17" width="6.7109375" style="3" hidden="1" customWidth="1"/>
    <col min="18" max="18" width="8.140625" style="3" hidden="1" customWidth="1"/>
    <col min="19" max="19" width="8.7109375" style="3" customWidth="1"/>
    <col min="20" max="20" width="8.8515625" style="3" customWidth="1"/>
  </cols>
  <sheetData>
    <row r="1" spans="2:14" ht="15">
      <c r="B1" s="1" t="s">
        <v>82</v>
      </c>
      <c r="C1" s="2"/>
      <c r="H1" s="4"/>
      <c r="I1" s="146"/>
      <c r="L1" s="4"/>
      <c r="M1" s="4"/>
      <c r="N1" s="4"/>
    </row>
    <row r="2" spans="2:14" ht="15">
      <c r="B2" s="1"/>
      <c r="C2" s="2"/>
      <c r="H2" s="4"/>
      <c r="I2" s="146"/>
      <c r="L2" s="4"/>
      <c r="M2" s="4"/>
      <c r="N2" s="4"/>
    </row>
    <row r="3" spans="1:20" ht="15">
      <c r="A3" s="10"/>
      <c r="B3" s="121" t="s">
        <v>107</v>
      </c>
      <c r="C3" s="121"/>
      <c r="D3" s="121"/>
      <c r="E3" s="121"/>
      <c r="F3" s="121"/>
      <c r="G3" s="121"/>
      <c r="H3" s="124"/>
      <c r="I3" s="147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7"/>
    </row>
    <row r="4" spans="1:20" ht="15">
      <c r="A4" s="10"/>
      <c r="B4" s="31"/>
      <c r="C4" s="31"/>
      <c r="D4" s="31"/>
      <c r="E4" s="31"/>
      <c r="F4" s="31"/>
      <c r="G4" s="31"/>
      <c r="H4" s="19"/>
      <c r="I4" s="148"/>
      <c r="J4" s="19"/>
      <c r="K4" s="19"/>
      <c r="L4" s="19"/>
      <c r="M4" s="19"/>
      <c r="N4" s="19"/>
      <c r="O4" s="19"/>
      <c r="P4" s="19"/>
      <c r="Q4" s="19"/>
      <c r="R4" s="19"/>
      <c r="S4" s="19"/>
      <c r="T4" s="17"/>
    </row>
    <row r="5" spans="1:20" ht="15">
      <c r="A5" s="284" t="s">
        <v>81</v>
      </c>
      <c r="B5" s="296" t="s">
        <v>80</v>
      </c>
      <c r="C5" s="294" t="s">
        <v>79</v>
      </c>
      <c r="D5" s="120" t="s">
        <v>78</v>
      </c>
      <c r="E5" s="119" t="s">
        <v>77</v>
      </c>
      <c r="F5" s="332" t="s">
        <v>76</v>
      </c>
      <c r="G5" s="296" t="s">
        <v>75</v>
      </c>
      <c r="H5" s="319" t="s">
        <v>74</v>
      </c>
      <c r="I5" s="319"/>
      <c r="J5" s="320"/>
      <c r="K5" s="201" t="s">
        <v>73</v>
      </c>
      <c r="L5" s="201" t="s">
        <v>86</v>
      </c>
      <c r="M5" s="201" t="s">
        <v>113</v>
      </c>
      <c r="N5" s="201" t="s">
        <v>97</v>
      </c>
      <c r="O5" s="202" t="s">
        <v>71</v>
      </c>
      <c r="P5" s="328" t="s">
        <v>72</v>
      </c>
      <c r="Q5" s="280" t="s">
        <v>111</v>
      </c>
      <c r="R5" s="281"/>
      <c r="S5" s="269" t="s">
        <v>70</v>
      </c>
      <c r="T5" s="142" t="s">
        <v>110</v>
      </c>
    </row>
    <row r="6" spans="1:20" ht="15">
      <c r="A6" s="285"/>
      <c r="B6" s="297"/>
      <c r="C6" s="295"/>
      <c r="D6" s="118" t="s">
        <v>69</v>
      </c>
      <c r="E6" s="117" t="s">
        <v>68</v>
      </c>
      <c r="F6" s="333"/>
      <c r="G6" s="297"/>
      <c r="H6" s="272" t="s">
        <v>67</v>
      </c>
      <c r="I6" s="144" t="s">
        <v>66</v>
      </c>
      <c r="J6" s="140" t="s">
        <v>65</v>
      </c>
      <c r="K6" s="203" t="s">
        <v>64</v>
      </c>
      <c r="L6" s="204" t="s">
        <v>114</v>
      </c>
      <c r="M6" s="204" t="s">
        <v>112</v>
      </c>
      <c r="N6" s="204" t="s">
        <v>114</v>
      </c>
      <c r="O6" s="205" t="s">
        <v>109</v>
      </c>
      <c r="P6" s="329"/>
      <c r="Q6" s="270" t="s">
        <v>109</v>
      </c>
      <c r="R6" s="143" t="s">
        <v>108</v>
      </c>
      <c r="S6" s="273" t="s">
        <v>63</v>
      </c>
      <c r="T6" s="143" t="s">
        <v>62</v>
      </c>
    </row>
    <row r="7" spans="1:20" ht="18.75" customHeight="1">
      <c r="A7" s="252"/>
      <c r="B7" s="253"/>
      <c r="C7" s="134"/>
      <c r="D7" s="131"/>
      <c r="E7" s="132"/>
      <c r="F7" s="125"/>
      <c r="G7" s="126"/>
      <c r="H7" s="209">
        <v>68942</v>
      </c>
      <c r="I7" s="153">
        <v>43068</v>
      </c>
      <c r="J7" s="210">
        <v>23924.26</v>
      </c>
      <c r="K7" s="210">
        <v>23924.26</v>
      </c>
      <c r="L7" s="210">
        <v>23924.26</v>
      </c>
      <c r="M7" s="210"/>
      <c r="N7" s="210"/>
      <c r="O7" s="210"/>
      <c r="P7" s="210"/>
      <c r="Q7" s="210"/>
      <c r="R7" s="210"/>
      <c r="S7" s="152">
        <f aca="true" t="shared" si="0" ref="S7:S17">J7-O7-P7-T7</f>
        <v>23924.26</v>
      </c>
      <c r="T7" s="210"/>
    </row>
    <row r="8" spans="1:20" ht="15" customHeight="1">
      <c r="A8" s="282">
        <v>1</v>
      </c>
      <c r="B8" s="254"/>
      <c r="C8" s="350" t="s">
        <v>15</v>
      </c>
      <c r="D8" s="296">
        <v>13</v>
      </c>
      <c r="E8" s="347" t="s">
        <v>60</v>
      </c>
      <c r="F8" s="332" t="s">
        <v>15</v>
      </c>
      <c r="G8" s="322" t="s">
        <v>61</v>
      </c>
      <c r="H8" s="209">
        <v>69021</v>
      </c>
      <c r="I8" s="153">
        <v>43068</v>
      </c>
      <c r="J8" s="210">
        <v>1133.16</v>
      </c>
      <c r="K8" s="210">
        <v>1133.16</v>
      </c>
      <c r="L8" s="210">
        <v>1133.16</v>
      </c>
      <c r="M8" s="210"/>
      <c r="N8" s="210"/>
      <c r="O8" s="210"/>
      <c r="P8" s="210"/>
      <c r="Q8" s="210"/>
      <c r="R8" s="210"/>
      <c r="S8" s="152">
        <f t="shared" si="0"/>
        <v>1133.16</v>
      </c>
      <c r="T8" s="210"/>
    </row>
    <row r="9" spans="1:20" ht="15">
      <c r="A9" s="282"/>
      <c r="B9" s="254"/>
      <c r="C9" s="345"/>
      <c r="D9" s="287"/>
      <c r="E9" s="348"/>
      <c r="F9" s="330"/>
      <c r="G9" s="323"/>
      <c r="H9" s="209">
        <v>69020</v>
      </c>
      <c r="I9" s="153">
        <v>43068</v>
      </c>
      <c r="J9" s="210">
        <v>2680.25</v>
      </c>
      <c r="K9" s="210">
        <v>2680.25</v>
      </c>
      <c r="L9" s="210">
        <v>2680.25</v>
      </c>
      <c r="M9" s="210"/>
      <c r="N9" s="210"/>
      <c r="O9" s="210"/>
      <c r="P9" s="210"/>
      <c r="Q9" s="210"/>
      <c r="R9" s="210"/>
      <c r="S9" s="152">
        <f t="shared" si="0"/>
        <v>2680.25</v>
      </c>
      <c r="T9" s="210"/>
    </row>
    <row r="10" spans="1:20" ht="15">
      <c r="A10" s="282"/>
      <c r="B10" s="254"/>
      <c r="C10" s="345"/>
      <c r="D10" s="287"/>
      <c r="E10" s="348"/>
      <c r="F10" s="330"/>
      <c r="G10" s="323"/>
      <c r="H10" s="209">
        <v>69019</v>
      </c>
      <c r="I10" s="153">
        <v>43068</v>
      </c>
      <c r="J10" s="210">
        <v>1104.44</v>
      </c>
      <c r="K10" s="210">
        <v>1104.44</v>
      </c>
      <c r="L10" s="210">
        <v>1104.44</v>
      </c>
      <c r="M10" s="210"/>
      <c r="N10" s="210"/>
      <c r="O10" s="210"/>
      <c r="P10" s="210"/>
      <c r="Q10" s="210"/>
      <c r="R10" s="210"/>
      <c r="S10" s="152">
        <f t="shared" si="0"/>
        <v>1104.44</v>
      </c>
      <c r="T10" s="210"/>
    </row>
    <row r="11" spans="1:20" ht="15">
      <c r="A11" s="282"/>
      <c r="B11" s="254"/>
      <c r="C11" s="345"/>
      <c r="D11" s="287"/>
      <c r="E11" s="348"/>
      <c r="F11" s="330"/>
      <c r="G11" s="323"/>
      <c r="H11" s="209">
        <v>69823</v>
      </c>
      <c r="I11" s="153">
        <v>43089</v>
      </c>
      <c r="J11" s="210">
        <v>2100.24</v>
      </c>
      <c r="K11" s="210">
        <v>2100.24</v>
      </c>
      <c r="L11" s="210"/>
      <c r="M11" s="210">
        <v>2100.24</v>
      </c>
      <c r="N11" s="210"/>
      <c r="O11" s="210"/>
      <c r="P11" s="210"/>
      <c r="Q11" s="210"/>
      <c r="R11" s="210"/>
      <c r="S11" s="152">
        <f t="shared" si="0"/>
        <v>2100.24</v>
      </c>
      <c r="T11" s="210"/>
    </row>
    <row r="12" spans="1:20" ht="15">
      <c r="A12" s="282"/>
      <c r="B12" s="254"/>
      <c r="C12" s="345"/>
      <c r="D12" s="287"/>
      <c r="E12" s="348"/>
      <c r="F12" s="330"/>
      <c r="G12" s="323"/>
      <c r="H12" s="209">
        <v>69782</v>
      </c>
      <c r="I12" s="153">
        <v>43084</v>
      </c>
      <c r="J12" s="210">
        <v>6036.59</v>
      </c>
      <c r="K12" s="210">
        <v>6036.59</v>
      </c>
      <c r="L12" s="210"/>
      <c r="M12" s="210">
        <v>6036.59</v>
      </c>
      <c r="N12" s="210"/>
      <c r="O12" s="210"/>
      <c r="P12" s="210"/>
      <c r="Q12" s="210"/>
      <c r="R12" s="210"/>
      <c r="S12" s="152">
        <f t="shared" si="0"/>
        <v>6036.59</v>
      </c>
      <c r="T12" s="210"/>
    </row>
    <row r="13" spans="1:20" ht="15">
      <c r="A13" s="282"/>
      <c r="B13" s="254"/>
      <c r="C13" s="345"/>
      <c r="D13" s="287"/>
      <c r="E13" s="348"/>
      <c r="F13" s="330"/>
      <c r="G13" s="323"/>
      <c r="H13" s="209">
        <v>69783</v>
      </c>
      <c r="I13" s="153">
        <v>43084</v>
      </c>
      <c r="J13" s="210">
        <v>8504.45</v>
      </c>
      <c r="K13" s="210">
        <v>8504.45</v>
      </c>
      <c r="L13" s="210"/>
      <c r="M13" s="210">
        <v>8504.45</v>
      </c>
      <c r="N13" s="210"/>
      <c r="O13" s="210"/>
      <c r="P13" s="210"/>
      <c r="Q13" s="210"/>
      <c r="R13" s="210"/>
      <c r="S13" s="152">
        <f t="shared" si="0"/>
        <v>8504.45</v>
      </c>
      <c r="T13" s="210"/>
    </row>
    <row r="14" spans="1:20" ht="15">
      <c r="A14" s="282"/>
      <c r="B14" s="254" t="s">
        <v>39</v>
      </c>
      <c r="C14" s="345"/>
      <c r="D14" s="287"/>
      <c r="E14" s="348"/>
      <c r="F14" s="330"/>
      <c r="G14" s="323"/>
      <c r="H14" s="209">
        <v>69054</v>
      </c>
      <c r="I14" s="153">
        <v>43073</v>
      </c>
      <c r="J14" s="210">
        <v>253.7</v>
      </c>
      <c r="K14" s="210">
        <v>253.7</v>
      </c>
      <c r="L14" s="210"/>
      <c r="M14" s="210">
        <v>253.7</v>
      </c>
      <c r="N14" s="210"/>
      <c r="O14" s="210"/>
      <c r="P14" s="210"/>
      <c r="Q14" s="210"/>
      <c r="R14" s="210"/>
      <c r="S14" s="152">
        <f t="shared" si="0"/>
        <v>253.7</v>
      </c>
      <c r="T14" s="210"/>
    </row>
    <row r="15" spans="1:20" ht="15">
      <c r="A15" s="282"/>
      <c r="B15" s="254" t="s">
        <v>85</v>
      </c>
      <c r="C15" s="345"/>
      <c r="D15" s="287"/>
      <c r="E15" s="348"/>
      <c r="F15" s="330"/>
      <c r="G15" s="323"/>
      <c r="H15" s="209">
        <v>69049</v>
      </c>
      <c r="I15" s="153">
        <v>43073</v>
      </c>
      <c r="J15" s="210">
        <v>683.99</v>
      </c>
      <c r="K15" s="210">
        <v>683.99</v>
      </c>
      <c r="L15" s="210"/>
      <c r="M15" s="210">
        <v>683.99</v>
      </c>
      <c r="N15" s="210"/>
      <c r="O15" s="210"/>
      <c r="P15" s="210"/>
      <c r="Q15" s="210"/>
      <c r="R15" s="210"/>
      <c r="S15" s="152">
        <f t="shared" si="0"/>
        <v>683.99</v>
      </c>
      <c r="T15" s="210"/>
    </row>
    <row r="16" spans="1:20" ht="15">
      <c r="A16" s="282"/>
      <c r="B16" s="254"/>
      <c r="C16" s="345"/>
      <c r="D16" s="287"/>
      <c r="E16" s="348"/>
      <c r="F16" s="330"/>
      <c r="G16" s="323"/>
      <c r="H16" s="209">
        <v>69071</v>
      </c>
      <c r="I16" s="153">
        <v>43097</v>
      </c>
      <c r="J16" s="210">
        <v>5332.21</v>
      </c>
      <c r="K16" s="210">
        <v>5332.21</v>
      </c>
      <c r="L16" s="210"/>
      <c r="M16" s="210">
        <v>5332.21</v>
      </c>
      <c r="N16" s="210"/>
      <c r="O16" s="210"/>
      <c r="P16" s="210"/>
      <c r="Q16" s="210"/>
      <c r="R16" s="210"/>
      <c r="S16" s="152">
        <f t="shared" si="0"/>
        <v>5332.21</v>
      </c>
      <c r="T16" s="210"/>
    </row>
    <row r="17" spans="1:20" ht="15">
      <c r="A17" s="282"/>
      <c r="B17" s="254"/>
      <c r="C17" s="345"/>
      <c r="D17" s="287"/>
      <c r="E17" s="348"/>
      <c r="F17" s="330"/>
      <c r="G17" s="323"/>
      <c r="H17" s="209">
        <v>72105</v>
      </c>
      <c r="I17" s="153">
        <v>43098</v>
      </c>
      <c r="J17" s="210">
        <v>1984.97</v>
      </c>
      <c r="K17" s="210">
        <v>1984.97</v>
      </c>
      <c r="L17" s="210"/>
      <c r="M17" s="210">
        <v>1984.97</v>
      </c>
      <c r="N17" s="210"/>
      <c r="O17" s="210"/>
      <c r="P17" s="210"/>
      <c r="Q17" s="210"/>
      <c r="R17" s="210"/>
      <c r="S17" s="152">
        <f t="shared" si="0"/>
        <v>1984.97</v>
      </c>
      <c r="T17" s="210"/>
    </row>
    <row r="18" spans="1:20" ht="15">
      <c r="A18" s="282"/>
      <c r="B18" s="254"/>
      <c r="C18" s="345"/>
      <c r="D18" s="287"/>
      <c r="E18" s="348"/>
      <c r="F18" s="330"/>
      <c r="G18" s="323"/>
      <c r="H18" s="209">
        <v>72104</v>
      </c>
      <c r="I18" s="153">
        <v>43098</v>
      </c>
      <c r="J18" s="210">
        <v>5649.78</v>
      </c>
      <c r="K18" s="210">
        <v>5649.78</v>
      </c>
      <c r="L18" s="210"/>
      <c r="M18" s="210">
        <v>5649.78</v>
      </c>
      <c r="N18" s="210"/>
      <c r="O18" s="210"/>
      <c r="P18" s="210"/>
      <c r="Q18" s="210"/>
      <c r="R18" s="210"/>
      <c r="S18" s="152">
        <f>J18-O18-P18-T18</f>
        <v>5649.78</v>
      </c>
      <c r="T18" s="210"/>
    </row>
    <row r="19" spans="1:20" ht="16.5" customHeight="1">
      <c r="A19" s="282"/>
      <c r="B19" s="254"/>
      <c r="C19" s="345"/>
      <c r="D19" s="287"/>
      <c r="E19" s="348"/>
      <c r="F19" s="330"/>
      <c r="G19" s="323"/>
      <c r="H19" s="209"/>
      <c r="I19" s="153"/>
      <c r="J19" s="210"/>
      <c r="K19" s="210"/>
      <c r="L19" s="210"/>
      <c r="M19" s="210"/>
      <c r="N19" s="210"/>
      <c r="O19" s="210"/>
      <c r="P19" s="210"/>
      <c r="Q19" s="210"/>
      <c r="R19" s="210"/>
      <c r="S19" s="152">
        <f>J19-O19-P19-T19</f>
        <v>0</v>
      </c>
      <c r="T19" s="152"/>
    </row>
    <row r="20" spans="1:20" ht="15">
      <c r="A20" s="282"/>
      <c r="B20" s="254"/>
      <c r="C20" s="345"/>
      <c r="D20" s="287"/>
      <c r="E20" s="348"/>
      <c r="F20" s="330"/>
      <c r="G20" s="323"/>
      <c r="H20" s="209"/>
      <c r="I20" s="153"/>
      <c r="J20" s="210"/>
      <c r="K20" s="210"/>
      <c r="L20" s="210"/>
      <c r="M20" s="210"/>
      <c r="N20" s="210"/>
      <c r="O20" s="210"/>
      <c r="P20" s="210"/>
      <c r="Q20" s="210"/>
      <c r="R20" s="210"/>
      <c r="S20" s="152">
        <f>J20-O20-P20-T20</f>
        <v>0</v>
      </c>
      <c r="T20" s="152"/>
    </row>
    <row r="21" spans="1:20" ht="15">
      <c r="A21" s="283"/>
      <c r="B21" s="137" t="s">
        <v>13</v>
      </c>
      <c r="C21" s="295"/>
      <c r="D21" s="297"/>
      <c r="E21" s="349"/>
      <c r="F21" s="333"/>
      <c r="G21" s="324"/>
      <c r="H21" s="151"/>
      <c r="I21" s="208"/>
      <c r="J21" s="207">
        <f>SUM(J7:J20)</f>
        <v>59388.03999999999</v>
      </c>
      <c r="K21" s="207">
        <f aca="true" t="shared" si="1" ref="K21:T21">SUM(K7:K20)</f>
        <v>59388.03999999999</v>
      </c>
      <c r="L21" s="207">
        <f t="shared" si="1"/>
        <v>28842.109999999997</v>
      </c>
      <c r="M21" s="207">
        <f t="shared" si="1"/>
        <v>30545.93</v>
      </c>
      <c r="N21" s="207">
        <f t="shared" si="1"/>
        <v>0</v>
      </c>
      <c r="O21" s="207">
        <f t="shared" si="1"/>
        <v>0</v>
      </c>
      <c r="P21" s="207">
        <f t="shared" si="1"/>
        <v>0</v>
      </c>
      <c r="Q21" s="207">
        <f t="shared" si="1"/>
        <v>0</v>
      </c>
      <c r="R21" s="207">
        <f t="shared" si="1"/>
        <v>0</v>
      </c>
      <c r="S21" s="207">
        <f t="shared" si="1"/>
        <v>59388.03999999999</v>
      </c>
      <c r="T21" s="207">
        <f t="shared" si="1"/>
        <v>0</v>
      </c>
    </row>
    <row r="22" spans="1:20" ht="15">
      <c r="A22" s="139"/>
      <c r="B22" s="138"/>
      <c r="C22" s="136"/>
      <c r="D22" s="116"/>
      <c r="E22" s="115"/>
      <c r="F22" s="114"/>
      <c r="G22" s="113"/>
      <c r="H22" s="209">
        <v>1200362</v>
      </c>
      <c r="I22" s="208">
        <v>43068</v>
      </c>
      <c r="J22" s="210">
        <v>3828.14</v>
      </c>
      <c r="K22" s="210">
        <v>3828.14</v>
      </c>
      <c r="L22" s="210">
        <v>3828.14</v>
      </c>
      <c r="M22" s="210"/>
      <c r="N22" s="210"/>
      <c r="O22" s="210"/>
      <c r="P22" s="210"/>
      <c r="Q22" s="210"/>
      <c r="R22" s="210"/>
      <c r="S22" s="152">
        <f aca="true" t="shared" si="2" ref="S22:S32">J22-O22-P22-T22</f>
        <v>3828.14</v>
      </c>
      <c r="T22" s="210"/>
    </row>
    <row r="23" spans="1:20" ht="15">
      <c r="A23" s="195"/>
      <c r="B23" s="193"/>
      <c r="C23" s="192"/>
      <c r="D23" s="180"/>
      <c r="E23" s="194"/>
      <c r="F23" s="190"/>
      <c r="G23" s="187"/>
      <c r="H23" s="209">
        <v>2400306</v>
      </c>
      <c r="I23" s="153">
        <v>43091</v>
      </c>
      <c r="J23" s="210">
        <v>31179.48</v>
      </c>
      <c r="K23" s="210">
        <v>31179.48</v>
      </c>
      <c r="L23" s="210"/>
      <c r="M23" s="210">
        <v>31179.48</v>
      </c>
      <c r="N23" s="210"/>
      <c r="O23" s="210"/>
      <c r="P23" s="210"/>
      <c r="Q23" s="210"/>
      <c r="R23" s="210"/>
      <c r="S23" s="152">
        <f t="shared" si="2"/>
        <v>31179.48</v>
      </c>
      <c r="T23" s="210"/>
    </row>
    <row r="24" spans="1:20" ht="15">
      <c r="A24" s="282">
        <v>2</v>
      </c>
      <c r="B24" s="346" t="s">
        <v>83</v>
      </c>
      <c r="C24" s="345"/>
      <c r="D24" s="287"/>
      <c r="E24" s="323"/>
      <c r="F24" s="330"/>
      <c r="G24" s="353"/>
      <c r="H24" s="209">
        <v>2400300</v>
      </c>
      <c r="I24" s="153">
        <v>43091</v>
      </c>
      <c r="J24" s="210">
        <v>41172.94</v>
      </c>
      <c r="K24" s="210">
        <v>41172.94</v>
      </c>
      <c r="L24" s="210"/>
      <c r="M24" s="210">
        <v>41172.94</v>
      </c>
      <c r="N24" s="210"/>
      <c r="O24" s="210"/>
      <c r="P24" s="210"/>
      <c r="Q24" s="210"/>
      <c r="R24" s="210"/>
      <c r="S24" s="152">
        <f t="shared" si="2"/>
        <v>41172.94</v>
      </c>
      <c r="T24" s="210"/>
    </row>
    <row r="25" spans="1:20" ht="15">
      <c r="A25" s="282"/>
      <c r="B25" s="346"/>
      <c r="C25" s="345"/>
      <c r="D25" s="287"/>
      <c r="E25" s="323"/>
      <c r="F25" s="330"/>
      <c r="G25" s="353"/>
      <c r="H25" s="209">
        <v>2400311</v>
      </c>
      <c r="I25" s="153">
        <v>43091</v>
      </c>
      <c r="J25" s="210">
        <v>1119.99</v>
      </c>
      <c r="K25" s="210">
        <v>1119.99</v>
      </c>
      <c r="L25" s="210"/>
      <c r="M25" s="210">
        <v>1119.99</v>
      </c>
      <c r="N25" s="210"/>
      <c r="O25" s="210"/>
      <c r="P25" s="210"/>
      <c r="Q25" s="210"/>
      <c r="R25" s="210"/>
      <c r="S25" s="152">
        <f t="shared" si="2"/>
        <v>1119.99</v>
      </c>
      <c r="T25" s="210"/>
    </row>
    <row r="26" spans="1:20" ht="15">
      <c r="A26" s="282"/>
      <c r="B26" s="346"/>
      <c r="C26" s="345"/>
      <c r="D26" s="287"/>
      <c r="E26" s="323"/>
      <c r="F26" s="330"/>
      <c r="G26" s="353"/>
      <c r="H26" s="209">
        <v>2400302</v>
      </c>
      <c r="I26" s="153">
        <v>43091</v>
      </c>
      <c r="J26" s="210">
        <v>2649.5</v>
      </c>
      <c r="K26" s="210">
        <v>2649.5</v>
      </c>
      <c r="L26" s="210"/>
      <c r="M26" s="210">
        <v>2649.5</v>
      </c>
      <c r="N26" s="210"/>
      <c r="O26" s="210"/>
      <c r="P26" s="210"/>
      <c r="Q26" s="210"/>
      <c r="R26" s="210"/>
      <c r="S26" s="152">
        <f t="shared" si="2"/>
        <v>2649.5</v>
      </c>
      <c r="T26" s="210"/>
    </row>
    <row r="27" spans="1:20" ht="15">
      <c r="A27" s="282"/>
      <c r="B27" s="346"/>
      <c r="C27" s="345"/>
      <c r="D27" s="287"/>
      <c r="E27" s="323"/>
      <c r="F27" s="330"/>
      <c r="G27" s="353"/>
      <c r="H27" s="209">
        <v>2400315</v>
      </c>
      <c r="I27" s="153">
        <v>43091</v>
      </c>
      <c r="J27" s="210">
        <v>625.76</v>
      </c>
      <c r="K27" s="210">
        <v>625.76</v>
      </c>
      <c r="L27" s="210"/>
      <c r="M27" s="210">
        <v>625.76</v>
      </c>
      <c r="N27" s="210"/>
      <c r="O27" s="210"/>
      <c r="P27" s="210"/>
      <c r="Q27" s="210"/>
      <c r="R27" s="210"/>
      <c r="S27" s="152">
        <f t="shared" si="2"/>
        <v>625.76</v>
      </c>
      <c r="T27" s="210"/>
    </row>
    <row r="28" spans="1:20" ht="15">
      <c r="A28" s="282"/>
      <c r="B28" s="346"/>
      <c r="C28" s="345"/>
      <c r="D28" s="287"/>
      <c r="E28" s="323"/>
      <c r="F28" s="330"/>
      <c r="G28" s="353"/>
      <c r="H28" s="209">
        <v>2400314</v>
      </c>
      <c r="I28" s="153">
        <v>43091</v>
      </c>
      <c r="J28" s="210">
        <v>3289.7</v>
      </c>
      <c r="K28" s="210">
        <v>3289.7</v>
      </c>
      <c r="L28" s="210"/>
      <c r="M28" s="210">
        <v>3289.7</v>
      </c>
      <c r="N28" s="210"/>
      <c r="O28" s="210"/>
      <c r="P28" s="210"/>
      <c r="Q28" s="210"/>
      <c r="R28" s="210"/>
      <c r="S28" s="152">
        <f t="shared" si="2"/>
        <v>3289.7</v>
      </c>
      <c r="T28" s="210"/>
    </row>
    <row r="29" spans="1:20" ht="15">
      <c r="A29" s="282"/>
      <c r="B29" s="346"/>
      <c r="C29" s="345"/>
      <c r="D29" s="287"/>
      <c r="E29" s="323"/>
      <c r="F29" s="330"/>
      <c r="G29" s="353"/>
      <c r="H29" s="209">
        <v>2400313</v>
      </c>
      <c r="I29" s="153">
        <v>43091</v>
      </c>
      <c r="J29" s="210">
        <v>2470.02</v>
      </c>
      <c r="K29" s="210">
        <v>2470.02</v>
      </c>
      <c r="L29" s="210"/>
      <c r="M29" s="210">
        <v>2470.02</v>
      </c>
      <c r="N29" s="210"/>
      <c r="O29" s="210"/>
      <c r="P29" s="210"/>
      <c r="Q29" s="210"/>
      <c r="R29" s="210"/>
      <c r="S29" s="152">
        <f t="shared" si="2"/>
        <v>2470.02</v>
      </c>
      <c r="T29" s="210"/>
    </row>
    <row r="30" spans="1:20" ht="15">
      <c r="A30" s="282"/>
      <c r="B30" s="346"/>
      <c r="C30" s="345"/>
      <c r="D30" s="287"/>
      <c r="E30" s="323"/>
      <c r="F30" s="330"/>
      <c r="G30" s="353"/>
      <c r="H30" s="209">
        <v>2400312</v>
      </c>
      <c r="I30" s="153">
        <v>43091</v>
      </c>
      <c r="J30" s="152">
        <v>4940.04</v>
      </c>
      <c r="K30" s="152">
        <v>4940.04</v>
      </c>
      <c r="L30" s="152"/>
      <c r="M30" s="152">
        <v>4940.04</v>
      </c>
      <c r="N30" s="152"/>
      <c r="O30" s="152"/>
      <c r="P30" s="152"/>
      <c r="Q30" s="152"/>
      <c r="R30" s="152"/>
      <c r="S30" s="152">
        <f t="shared" si="2"/>
        <v>4940.04</v>
      </c>
      <c r="T30" s="152"/>
    </row>
    <row r="31" spans="1:20" ht="15">
      <c r="A31" s="282"/>
      <c r="B31" s="346"/>
      <c r="C31" s="345"/>
      <c r="D31" s="287"/>
      <c r="E31" s="323"/>
      <c r="F31" s="330"/>
      <c r="G31" s="353"/>
      <c r="H31" s="209">
        <v>2400310</v>
      </c>
      <c r="I31" s="153">
        <v>43091</v>
      </c>
      <c r="J31" s="210">
        <v>617.51</v>
      </c>
      <c r="K31" s="210">
        <v>617.51</v>
      </c>
      <c r="L31" s="210"/>
      <c r="M31" s="210">
        <v>617.51</v>
      </c>
      <c r="N31" s="210"/>
      <c r="O31" s="210"/>
      <c r="P31" s="210"/>
      <c r="Q31" s="210"/>
      <c r="R31" s="210"/>
      <c r="S31" s="152">
        <f t="shared" si="2"/>
        <v>617.51</v>
      </c>
      <c r="T31" s="210"/>
    </row>
    <row r="32" spans="1:20" ht="15">
      <c r="A32" s="282"/>
      <c r="B32" s="346"/>
      <c r="C32" s="345"/>
      <c r="D32" s="287"/>
      <c r="E32" s="323"/>
      <c r="F32" s="330"/>
      <c r="G32" s="353"/>
      <c r="H32" s="209">
        <v>2400309</v>
      </c>
      <c r="I32" s="153">
        <v>43091</v>
      </c>
      <c r="J32" s="152">
        <v>4516.97</v>
      </c>
      <c r="K32" s="152">
        <v>4516.97</v>
      </c>
      <c r="L32" s="152"/>
      <c r="M32" s="152">
        <v>4516.97</v>
      </c>
      <c r="N32" s="152"/>
      <c r="O32" s="152"/>
      <c r="P32" s="152"/>
      <c r="Q32" s="152"/>
      <c r="R32" s="152"/>
      <c r="S32" s="152">
        <f t="shared" si="2"/>
        <v>4516.97</v>
      </c>
      <c r="T32" s="152"/>
    </row>
    <row r="33" spans="1:20" ht="15">
      <c r="A33" s="282"/>
      <c r="B33" s="346"/>
      <c r="C33" s="345"/>
      <c r="D33" s="287"/>
      <c r="E33" s="323"/>
      <c r="F33" s="330"/>
      <c r="G33" s="353"/>
      <c r="H33" s="209">
        <v>2400308</v>
      </c>
      <c r="I33" s="153">
        <v>43091</v>
      </c>
      <c r="J33" s="152">
        <v>4516.97</v>
      </c>
      <c r="K33" s="152">
        <v>4516.97</v>
      </c>
      <c r="L33" s="152"/>
      <c r="M33" s="152">
        <v>4516.97</v>
      </c>
      <c r="N33" s="152"/>
      <c r="O33" s="152"/>
      <c r="P33" s="152"/>
      <c r="Q33" s="152"/>
      <c r="R33" s="152"/>
      <c r="S33" s="152">
        <f aca="true" t="shared" si="3" ref="S33:S42">J33-O33-P33-T33</f>
        <v>4516.97</v>
      </c>
      <c r="T33" s="152"/>
    </row>
    <row r="34" spans="1:20" ht="15">
      <c r="A34" s="282"/>
      <c r="B34" s="346"/>
      <c r="C34" s="345"/>
      <c r="D34" s="287"/>
      <c r="E34" s="323"/>
      <c r="F34" s="330"/>
      <c r="G34" s="353"/>
      <c r="H34" s="209">
        <v>2400307</v>
      </c>
      <c r="I34" s="153">
        <v>43091</v>
      </c>
      <c r="J34" s="152">
        <v>1800</v>
      </c>
      <c r="K34" s="152">
        <v>1800</v>
      </c>
      <c r="L34" s="152"/>
      <c r="M34" s="152">
        <v>1800</v>
      </c>
      <c r="N34" s="152"/>
      <c r="O34" s="152"/>
      <c r="P34" s="152"/>
      <c r="Q34" s="152"/>
      <c r="R34" s="152"/>
      <c r="S34" s="152">
        <f t="shared" si="3"/>
        <v>1800</v>
      </c>
      <c r="T34" s="152"/>
    </row>
    <row r="35" spans="1:20" ht="15">
      <c r="A35" s="282"/>
      <c r="B35" s="346"/>
      <c r="C35" s="345"/>
      <c r="D35" s="287"/>
      <c r="E35" s="323"/>
      <c r="F35" s="330"/>
      <c r="G35" s="353"/>
      <c r="H35" s="209">
        <v>2400317</v>
      </c>
      <c r="I35" s="153">
        <v>43091</v>
      </c>
      <c r="J35" s="210">
        <v>113.55</v>
      </c>
      <c r="K35" s="210">
        <v>113.55</v>
      </c>
      <c r="L35" s="210"/>
      <c r="M35" s="210">
        <v>113.55</v>
      </c>
      <c r="N35" s="210"/>
      <c r="O35" s="210"/>
      <c r="P35" s="210"/>
      <c r="Q35" s="210"/>
      <c r="R35" s="210"/>
      <c r="S35" s="152">
        <f t="shared" si="3"/>
        <v>113.55</v>
      </c>
      <c r="T35" s="210"/>
    </row>
    <row r="36" spans="1:20" ht="15">
      <c r="A36" s="282"/>
      <c r="B36" s="346"/>
      <c r="C36" s="345"/>
      <c r="D36" s="287"/>
      <c r="E36" s="323"/>
      <c r="F36" s="330"/>
      <c r="G36" s="353"/>
      <c r="H36" s="209">
        <v>2400301</v>
      </c>
      <c r="I36" s="153">
        <v>43091</v>
      </c>
      <c r="J36" s="210">
        <v>121.21</v>
      </c>
      <c r="K36" s="210">
        <v>121.21</v>
      </c>
      <c r="L36" s="210"/>
      <c r="M36" s="210">
        <v>121.21</v>
      </c>
      <c r="N36" s="210"/>
      <c r="O36" s="210"/>
      <c r="P36" s="210"/>
      <c r="Q36" s="210"/>
      <c r="R36" s="210"/>
      <c r="S36" s="152">
        <f t="shared" si="3"/>
        <v>121.21</v>
      </c>
      <c r="T36" s="210"/>
    </row>
    <row r="37" spans="1:20" ht="15">
      <c r="A37" s="282"/>
      <c r="B37" s="346"/>
      <c r="C37" s="345"/>
      <c r="D37" s="287"/>
      <c r="E37" s="323"/>
      <c r="F37" s="330"/>
      <c r="G37" s="353"/>
      <c r="H37" s="209">
        <v>2400303</v>
      </c>
      <c r="I37" s="153">
        <v>43091</v>
      </c>
      <c r="J37" s="210">
        <v>193.82</v>
      </c>
      <c r="K37" s="210">
        <v>193.82</v>
      </c>
      <c r="L37" s="210"/>
      <c r="M37" s="210">
        <v>193.82</v>
      </c>
      <c r="N37" s="210"/>
      <c r="O37" s="210"/>
      <c r="P37" s="210"/>
      <c r="Q37" s="210"/>
      <c r="R37" s="210"/>
      <c r="S37" s="152">
        <f t="shared" si="3"/>
        <v>193.82</v>
      </c>
      <c r="T37" s="210"/>
    </row>
    <row r="38" spans="1:20" ht="15">
      <c r="A38" s="282"/>
      <c r="B38" s="346"/>
      <c r="C38" s="345"/>
      <c r="D38" s="287"/>
      <c r="E38" s="323"/>
      <c r="F38" s="330"/>
      <c r="G38" s="353"/>
      <c r="H38" s="209">
        <v>2400304</v>
      </c>
      <c r="I38" s="153">
        <v>43091</v>
      </c>
      <c r="J38" s="210">
        <v>170.33</v>
      </c>
      <c r="K38" s="210">
        <v>170.33</v>
      </c>
      <c r="L38" s="210"/>
      <c r="M38" s="210">
        <v>170.33</v>
      </c>
      <c r="N38" s="210"/>
      <c r="O38" s="210"/>
      <c r="P38" s="210"/>
      <c r="Q38" s="210"/>
      <c r="R38" s="210"/>
      <c r="S38" s="152">
        <f t="shared" si="3"/>
        <v>170.33</v>
      </c>
      <c r="T38" s="210"/>
    </row>
    <row r="39" spans="1:20" ht="15">
      <c r="A39" s="282"/>
      <c r="B39" s="346"/>
      <c r="C39" s="345"/>
      <c r="D39" s="287"/>
      <c r="E39" s="323"/>
      <c r="F39" s="330"/>
      <c r="G39" s="353"/>
      <c r="H39" s="209">
        <v>2400305</v>
      </c>
      <c r="I39" s="153">
        <v>43091</v>
      </c>
      <c r="J39" s="210">
        <v>132.47</v>
      </c>
      <c r="K39" s="210">
        <v>132.47</v>
      </c>
      <c r="L39" s="210"/>
      <c r="M39" s="210">
        <v>132.47</v>
      </c>
      <c r="N39" s="210"/>
      <c r="O39" s="210"/>
      <c r="P39" s="210"/>
      <c r="Q39" s="210"/>
      <c r="R39" s="210"/>
      <c r="S39" s="152">
        <f t="shared" si="3"/>
        <v>132.47</v>
      </c>
      <c r="T39" s="210"/>
    </row>
    <row r="40" spans="1:20" ht="15">
      <c r="A40" s="282"/>
      <c r="B40" s="346"/>
      <c r="C40" s="345"/>
      <c r="D40" s="287"/>
      <c r="E40" s="323"/>
      <c r="F40" s="330"/>
      <c r="G40" s="353"/>
      <c r="H40" s="209">
        <v>2400319</v>
      </c>
      <c r="I40" s="208">
        <v>43098</v>
      </c>
      <c r="J40" s="210">
        <v>1324.75</v>
      </c>
      <c r="K40" s="210">
        <v>1324.75</v>
      </c>
      <c r="L40" s="210"/>
      <c r="M40" s="210">
        <v>1324.75</v>
      </c>
      <c r="N40" s="210"/>
      <c r="O40" s="210"/>
      <c r="P40" s="210"/>
      <c r="Q40" s="210"/>
      <c r="R40" s="210"/>
      <c r="S40" s="152">
        <f t="shared" si="3"/>
        <v>0</v>
      </c>
      <c r="T40" s="210">
        <v>1324.75</v>
      </c>
    </row>
    <row r="41" spans="1:20" ht="15">
      <c r="A41" s="282"/>
      <c r="B41" s="346"/>
      <c r="C41" s="345"/>
      <c r="D41" s="287"/>
      <c r="E41" s="323"/>
      <c r="F41" s="330"/>
      <c r="G41" s="353"/>
      <c r="H41" s="209">
        <v>2400318</v>
      </c>
      <c r="I41" s="208">
        <v>43098</v>
      </c>
      <c r="J41" s="210">
        <v>10706.31</v>
      </c>
      <c r="K41" s="210">
        <v>10706.31</v>
      </c>
      <c r="L41" s="210"/>
      <c r="M41" s="210">
        <v>10706.31</v>
      </c>
      <c r="N41" s="210"/>
      <c r="O41" s="210"/>
      <c r="P41" s="210"/>
      <c r="Q41" s="210"/>
      <c r="R41" s="210"/>
      <c r="S41" s="152">
        <f t="shared" si="3"/>
        <v>0</v>
      </c>
      <c r="T41" s="210">
        <v>10706.31</v>
      </c>
    </row>
    <row r="42" spans="1:20" ht="15">
      <c r="A42" s="282"/>
      <c r="B42" s="346"/>
      <c r="C42" s="345"/>
      <c r="D42" s="287"/>
      <c r="E42" s="323"/>
      <c r="F42" s="330"/>
      <c r="G42" s="353"/>
      <c r="H42" s="209">
        <v>1200375</v>
      </c>
      <c r="I42" s="208">
        <v>43098</v>
      </c>
      <c r="J42" s="210">
        <v>2343.02</v>
      </c>
      <c r="K42" s="210">
        <v>2343.02</v>
      </c>
      <c r="L42" s="210"/>
      <c r="M42" s="210">
        <v>2343.02</v>
      </c>
      <c r="N42" s="210"/>
      <c r="O42" s="210"/>
      <c r="P42" s="210"/>
      <c r="Q42" s="210"/>
      <c r="R42" s="210"/>
      <c r="S42" s="152">
        <f t="shared" si="3"/>
        <v>0</v>
      </c>
      <c r="T42" s="210">
        <v>2343.02</v>
      </c>
    </row>
    <row r="43" spans="1:20" ht="15">
      <c r="A43" s="282"/>
      <c r="B43" s="346"/>
      <c r="C43" s="345"/>
      <c r="D43" s="287"/>
      <c r="E43" s="323"/>
      <c r="F43" s="330"/>
      <c r="G43" s="353"/>
      <c r="H43" s="209"/>
      <c r="I43" s="153"/>
      <c r="J43" s="210"/>
      <c r="K43" s="210"/>
      <c r="L43" s="210"/>
      <c r="M43" s="210"/>
      <c r="N43" s="210"/>
      <c r="O43" s="210"/>
      <c r="P43" s="210"/>
      <c r="Q43" s="210"/>
      <c r="R43" s="210"/>
      <c r="S43" s="152">
        <f aca="true" t="shared" si="4" ref="S43:S49">J43-O43-P43-T43</f>
        <v>0</v>
      </c>
      <c r="T43" s="210"/>
    </row>
    <row r="44" spans="1:20" ht="15">
      <c r="A44" s="100"/>
      <c r="B44" s="112" t="s">
        <v>13</v>
      </c>
      <c r="C44" s="75"/>
      <c r="D44" s="45"/>
      <c r="E44" s="43"/>
      <c r="F44" s="44"/>
      <c r="G44" s="43"/>
      <c r="H44" s="154"/>
      <c r="I44" s="155"/>
      <c r="J44" s="266">
        <f>SUM(J22:J43)</f>
        <v>117832.48000000001</v>
      </c>
      <c r="K44" s="266">
        <f aca="true" t="shared" si="5" ref="K44:T44">SUM(K22:K43)</f>
        <v>117832.48000000001</v>
      </c>
      <c r="L44" s="266">
        <f t="shared" si="5"/>
        <v>3828.14</v>
      </c>
      <c r="M44" s="266">
        <f t="shared" si="5"/>
        <v>114004.34000000001</v>
      </c>
      <c r="N44" s="266">
        <f t="shared" si="5"/>
        <v>0</v>
      </c>
      <c r="O44" s="266">
        <f t="shared" si="5"/>
        <v>0</v>
      </c>
      <c r="P44" s="266">
        <f t="shared" si="5"/>
        <v>0</v>
      </c>
      <c r="Q44" s="266">
        <f t="shared" si="5"/>
        <v>0</v>
      </c>
      <c r="R44" s="266">
        <f t="shared" si="5"/>
        <v>0</v>
      </c>
      <c r="S44" s="266">
        <f t="shared" si="5"/>
        <v>103458.40000000001</v>
      </c>
      <c r="T44" s="266">
        <f t="shared" si="5"/>
        <v>14374.08</v>
      </c>
    </row>
    <row r="45" spans="1:20" ht="15" customHeight="1">
      <c r="A45" s="288">
        <v>3</v>
      </c>
      <c r="B45" s="290" t="s">
        <v>59</v>
      </c>
      <c r="C45" s="292" t="s">
        <v>35</v>
      </c>
      <c r="D45" s="286">
        <v>214</v>
      </c>
      <c r="E45" s="310" t="s">
        <v>16</v>
      </c>
      <c r="F45" s="310" t="s">
        <v>35</v>
      </c>
      <c r="G45" s="317" t="s">
        <v>58</v>
      </c>
      <c r="H45" s="151">
        <v>320171326</v>
      </c>
      <c r="I45" s="153">
        <v>43084</v>
      </c>
      <c r="J45" s="210">
        <v>2208.88</v>
      </c>
      <c r="K45" s="210">
        <v>2208.88</v>
      </c>
      <c r="L45" s="210"/>
      <c r="M45" s="210">
        <v>2208.88</v>
      </c>
      <c r="N45" s="210"/>
      <c r="O45" s="210"/>
      <c r="P45" s="210"/>
      <c r="Q45" s="210"/>
      <c r="R45" s="210"/>
      <c r="S45" s="152">
        <f t="shared" si="4"/>
        <v>2208.88</v>
      </c>
      <c r="T45" s="210"/>
    </row>
    <row r="46" spans="1:20" ht="15">
      <c r="A46" s="289"/>
      <c r="B46" s="291"/>
      <c r="C46" s="293"/>
      <c r="D46" s="282"/>
      <c r="E46" s="311"/>
      <c r="F46" s="311"/>
      <c r="G46" s="318"/>
      <c r="H46" s="151">
        <v>320171352</v>
      </c>
      <c r="I46" s="153">
        <v>43088</v>
      </c>
      <c r="J46" s="210">
        <v>14837.18</v>
      </c>
      <c r="K46" s="210">
        <v>14837.18</v>
      </c>
      <c r="L46" s="210"/>
      <c r="M46" s="210">
        <v>14837.18</v>
      </c>
      <c r="N46" s="210"/>
      <c r="O46" s="210"/>
      <c r="P46" s="210"/>
      <c r="Q46" s="210"/>
      <c r="R46" s="210"/>
      <c r="S46" s="152">
        <f t="shared" si="4"/>
        <v>14837.18</v>
      </c>
      <c r="T46" s="210"/>
    </row>
    <row r="47" spans="1:20" ht="15">
      <c r="A47" s="289"/>
      <c r="B47" s="291"/>
      <c r="C47" s="293"/>
      <c r="D47" s="282"/>
      <c r="E47" s="311"/>
      <c r="F47" s="311"/>
      <c r="G47" s="318"/>
      <c r="H47" s="151">
        <v>320171304</v>
      </c>
      <c r="I47" s="153">
        <v>43084</v>
      </c>
      <c r="J47" s="210">
        <v>20101.87</v>
      </c>
      <c r="K47" s="210">
        <v>20101.87</v>
      </c>
      <c r="L47" s="210"/>
      <c r="M47" s="210">
        <v>20101.87</v>
      </c>
      <c r="N47" s="210"/>
      <c r="O47" s="210"/>
      <c r="P47" s="210"/>
      <c r="Q47" s="210"/>
      <c r="R47" s="210"/>
      <c r="S47" s="152">
        <f t="shared" si="4"/>
        <v>20101.87</v>
      </c>
      <c r="T47" s="210"/>
    </row>
    <row r="48" spans="1:20" ht="15">
      <c r="A48" s="289"/>
      <c r="B48" s="291"/>
      <c r="C48" s="293"/>
      <c r="D48" s="282"/>
      <c r="E48" s="311"/>
      <c r="F48" s="311"/>
      <c r="G48" s="318"/>
      <c r="H48" s="151">
        <v>320171409</v>
      </c>
      <c r="I48" s="153">
        <v>43098</v>
      </c>
      <c r="J48" s="152">
        <v>3065.69</v>
      </c>
      <c r="K48" s="152">
        <v>3065.69</v>
      </c>
      <c r="L48" s="152"/>
      <c r="M48" s="152">
        <v>3065.69</v>
      </c>
      <c r="N48" s="152"/>
      <c r="O48" s="152"/>
      <c r="P48" s="152"/>
      <c r="Q48" s="152"/>
      <c r="R48" s="152"/>
      <c r="S48" s="152">
        <f t="shared" si="4"/>
        <v>0</v>
      </c>
      <c r="T48" s="152">
        <v>3065.69</v>
      </c>
    </row>
    <row r="49" spans="1:20" ht="15">
      <c r="A49" s="289"/>
      <c r="B49" s="291"/>
      <c r="C49" s="293"/>
      <c r="D49" s="282"/>
      <c r="E49" s="311"/>
      <c r="F49" s="311"/>
      <c r="G49" s="318"/>
      <c r="H49" s="151"/>
      <c r="I49" s="153"/>
      <c r="J49" s="210"/>
      <c r="K49" s="210"/>
      <c r="L49" s="210"/>
      <c r="M49" s="210"/>
      <c r="N49" s="210"/>
      <c r="O49" s="210"/>
      <c r="P49" s="210"/>
      <c r="Q49" s="210"/>
      <c r="R49" s="210"/>
      <c r="S49" s="152">
        <f t="shared" si="4"/>
        <v>0</v>
      </c>
      <c r="T49" s="210"/>
    </row>
    <row r="50" spans="1:20" ht="15">
      <c r="A50" s="61"/>
      <c r="B50" s="62" t="s">
        <v>13</v>
      </c>
      <c r="C50" s="66"/>
      <c r="D50" s="65"/>
      <c r="E50" s="58"/>
      <c r="F50" s="59"/>
      <c r="G50" s="58"/>
      <c r="H50" s="156"/>
      <c r="I50" s="157"/>
      <c r="J50" s="265">
        <f>SUM(J45:J49)</f>
        <v>40213.62</v>
      </c>
      <c r="K50" s="265">
        <f>SUM(K45:K49)</f>
        <v>40213.62</v>
      </c>
      <c r="L50" s="265">
        <f>SUM(L45:L49)</f>
        <v>0</v>
      </c>
      <c r="M50" s="265">
        <f>SUM(M45:M49)</f>
        <v>40213.62</v>
      </c>
      <c r="N50" s="265"/>
      <c r="O50" s="265">
        <f>SUM(O45:O49)</f>
        <v>0</v>
      </c>
      <c r="P50" s="265">
        <f>SUM(P45:P49)</f>
        <v>0</v>
      </c>
      <c r="Q50" s="265"/>
      <c r="R50" s="265">
        <f>SUM(R45:R49)</f>
        <v>0</v>
      </c>
      <c r="S50" s="265">
        <f>SUM(S45:S49)</f>
        <v>37147.93</v>
      </c>
      <c r="T50" s="265">
        <f>SUM(T45:T49)</f>
        <v>3065.69</v>
      </c>
    </row>
    <row r="51" spans="1:20" ht="15" customHeight="1">
      <c r="A51" s="288">
        <v>4</v>
      </c>
      <c r="B51" s="290" t="s">
        <v>57</v>
      </c>
      <c r="C51" s="310" t="s">
        <v>51</v>
      </c>
      <c r="D51" s="315">
        <v>230</v>
      </c>
      <c r="E51" s="312" t="s">
        <v>16</v>
      </c>
      <c r="F51" s="310" t="s">
        <v>51</v>
      </c>
      <c r="G51" s="317" t="s">
        <v>56</v>
      </c>
      <c r="H51" s="156">
        <v>1357</v>
      </c>
      <c r="I51" s="153">
        <v>43088</v>
      </c>
      <c r="J51" s="172">
        <v>897.3</v>
      </c>
      <c r="K51" s="172">
        <v>897.3</v>
      </c>
      <c r="L51" s="172"/>
      <c r="M51" s="172">
        <v>897.3</v>
      </c>
      <c r="N51" s="172"/>
      <c r="O51" s="172"/>
      <c r="P51" s="172"/>
      <c r="Q51" s="172"/>
      <c r="R51" s="172"/>
      <c r="S51" s="152">
        <f>J51-O51-P51-T51</f>
        <v>897.3</v>
      </c>
      <c r="T51" s="172"/>
    </row>
    <row r="52" spans="1:20" ht="15">
      <c r="A52" s="289"/>
      <c r="B52" s="291"/>
      <c r="C52" s="311"/>
      <c r="D52" s="316"/>
      <c r="E52" s="313"/>
      <c r="F52" s="311"/>
      <c r="G52" s="318"/>
      <c r="H52" s="156">
        <v>1356</v>
      </c>
      <c r="I52" s="153">
        <v>43088</v>
      </c>
      <c r="J52" s="172">
        <v>3888.3</v>
      </c>
      <c r="K52" s="172">
        <v>3888.3</v>
      </c>
      <c r="L52" s="172"/>
      <c r="M52" s="172">
        <v>3888.3</v>
      </c>
      <c r="N52" s="172"/>
      <c r="O52" s="172"/>
      <c r="P52" s="172"/>
      <c r="Q52" s="172"/>
      <c r="R52" s="172"/>
      <c r="S52" s="152">
        <f>J52-O52-P52-T52</f>
        <v>3888.3</v>
      </c>
      <c r="T52" s="172"/>
    </row>
    <row r="53" spans="1:20" ht="15">
      <c r="A53" s="289"/>
      <c r="B53" s="291"/>
      <c r="C53" s="311"/>
      <c r="D53" s="316"/>
      <c r="E53" s="313"/>
      <c r="F53" s="311"/>
      <c r="G53" s="318"/>
      <c r="H53" s="209"/>
      <c r="I53" s="255"/>
      <c r="J53" s="256"/>
      <c r="K53" s="256"/>
      <c r="L53" s="256"/>
      <c r="M53" s="256"/>
      <c r="N53" s="256"/>
      <c r="O53" s="256"/>
      <c r="P53" s="256"/>
      <c r="Q53" s="256"/>
      <c r="R53" s="256"/>
      <c r="S53" s="152">
        <f>J53-O53-P53-T53</f>
        <v>0</v>
      </c>
      <c r="T53" s="256"/>
    </row>
    <row r="54" spans="1:20" ht="15">
      <c r="A54" s="61"/>
      <c r="B54" s="62" t="s">
        <v>13</v>
      </c>
      <c r="C54" s="66"/>
      <c r="D54" s="65"/>
      <c r="E54" s="58"/>
      <c r="F54" s="59"/>
      <c r="G54" s="58"/>
      <c r="H54" s="156"/>
      <c r="I54" s="157"/>
      <c r="J54" s="265">
        <f>SUM(J51:J53)</f>
        <v>4785.6</v>
      </c>
      <c r="K54" s="265">
        <f aca="true" t="shared" si="6" ref="K54:T54">SUM(K51:K53)</f>
        <v>4785.6</v>
      </c>
      <c r="L54" s="265">
        <f t="shared" si="6"/>
        <v>0</v>
      </c>
      <c r="M54" s="265">
        <f t="shared" si="6"/>
        <v>4785.6</v>
      </c>
      <c r="N54" s="265">
        <f t="shared" si="6"/>
        <v>0</v>
      </c>
      <c r="O54" s="265">
        <f t="shared" si="6"/>
        <v>0</v>
      </c>
      <c r="P54" s="265">
        <f t="shared" si="6"/>
        <v>0</v>
      </c>
      <c r="Q54" s="265"/>
      <c r="R54" s="265">
        <f t="shared" si="6"/>
        <v>0</v>
      </c>
      <c r="S54" s="265">
        <f t="shared" si="6"/>
        <v>4785.6</v>
      </c>
      <c r="T54" s="206">
        <f t="shared" si="6"/>
        <v>0</v>
      </c>
    </row>
    <row r="55" spans="1:20" ht="15" customHeight="1">
      <c r="A55" s="288">
        <v>5</v>
      </c>
      <c r="B55" s="290" t="s">
        <v>55</v>
      </c>
      <c r="C55" s="310" t="s">
        <v>51</v>
      </c>
      <c r="D55" s="286">
        <v>24</v>
      </c>
      <c r="E55" s="310" t="s">
        <v>16</v>
      </c>
      <c r="F55" s="310" t="s">
        <v>51</v>
      </c>
      <c r="G55" s="317" t="s">
        <v>54</v>
      </c>
      <c r="H55" s="156">
        <v>91807</v>
      </c>
      <c r="I55" s="153">
        <v>43069</v>
      </c>
      <c r="J55" s="209">
        <v>2919.81</v>
      </c>
      <c r="K55" s="209">
        <v>2919.81</v>
      </c>
      <c r="L55" s="209">
        <v>2919.81</v>
      </c>
      <c r="M55" s="209"/>
      <c r="N55" s="258"/>
      <c r="O55" s="258"/>
      <c r="P55" s="258"/>
      <c r="Q55" s="258"/>
      <c r="R55" s="258"/>
      <c r="S55" s="152">
        <f>J55-O55-P55-T55</f>
        <v>2919.81</v>
      </c>
      <c r="T55" s="209"/>
    </row>
    <row r="56" spans="1:20" ht="15">
      <c r="A56" s="289"/>
      <c r="B56" s="291"/>
      <c r="C56" s="311"/>
      <c r="D56" s="282"/>
      <c r="E56" s="311"/>
      <c r="F56" s="311"/>
      <c r="G56" s="318"/>
      <c r="H56" s="156">
        <v>91808</v>
      </c>
      <c r="I56" s="153">
        <v>43087</v>
      </c>
      <c r="J56" s="256">
        <v>7786.16</v>
      </c>
      <c r="K56" s="256">
        <v>7786.16</v>
      </c>
      <c r="L56" s="256"/>
      <c r="M56" s="256">
        <v>7786.16</v>
      </c>
      <c r="N56" s="256"/>
      <c r="O56" s="256"/>
      <c r="P56" s="256"/>
      <c r="Q56" s="256"/>
      <c r="R56" s="256"/>
      <c r="S56" s="152">
        <f>J56-O56-P56-T56</f>
        <v>7786.16</v>
      </c>
      <c r="T56" s="256"/>
    </row>
    <row r="57" spans="1:20" ht="15">
      <c r="A57" s="289"/>
      <c r="B57" s="291"/>
      <c r="C57" s="311"/>
      <c r="D57" s="282"/>
      <c r="E57" s="311"/>
      <c r="F57" s="311"/>
      <c r="G57" s="318"/>
      <c r="H57" s="156">
        <v>91809</v>
      </c>
      <c r="I57" s="153">
        <v>43100</v>
      </c>
      <c r="J57" s="256">
        <v>38930.8</v>
      </c>
      <c r="K57" s="256">
        <v>38930.8</v>
      </c>
      <c r="L57" s="256"/>
      <c r="M57" s="256">
        <v>38930.8</v>
      </c>
      <c r="N57" s="256"/>
      <c r="O57" s="256"/>
      <c r="P57" s="256"/>
      <c r="Q57" s="256"/>
      <c r="R57" s="256"/>
      <c r="S57" s="256">
        <v>27781.38</v>
      </c>
      <c r="T57" s="256">
        <v>11149.42</v>
      </c>
    </row>
    <row r="58" spans="1:20" ht="15">
      <c r="A58" s="289"/>
      <c r="B58" s="291"/>
      <c r="C58" s="311"/>
      <c r="D58" s="282"/>
      <c r="E58" s="311"/>
      <c r="F58" s="311"/>
      <c r="G58" s="318"/>
      <c r="H58" s="156"/>
      <c r="I58" s="153"/>
      <c r="J58" s="152"/>
      <c r="K58" s="152"/>
      <c r="L58" s="152"/>
      <c r="M58" s="152"/>
      <c r="N58" s="152"/>
      <c r="O58" s="175"/>
      <c r="P58" s="175"/>
      <c r="Q58" s="175"/>
      <c r="R58" s="175"/>
      <c r="S58" s="152"/>
      <c r="T58" s="152"/>
    </row>
    <row r="59" spans="1:20" ht="15">
      <c r="A59" s="61"/>
      <c r="B59" s="62" t="s">
        <v>13</v>
      </c>
      <c r="C59" s="66"/>
      <c r="D59" s="65"/>
      <c r="E59" s="64"/>
      <c r="F59" s="59"/>
      <c r="G59" s="58"/>
      <c r="H59" s="156"/>
      <c r="I59" s="157"/>
      <c r="J59" s="265">
        <f>SUM(J55:J58)</f>
        <v>49636.770000000004</v>
      </c>
      <c r="K59" s="265">
        <f>SUM(K55:K58)</f>
        <v>49636.770000000004</v>
      </c>
      <c r="L59" s="265">
        <f>SUM(L55:L58)</f>
        <v>2919.81</v>
      </c>
      <c r="M59" s="265">
        <f>SUM(M55:M58)</f>
        <v>46716.96000000001</v>
      </c>
      <c r="N59" s="265">
        <f>SUM(N55:N58)</f>
        <v>0</v>
      </c>
      <c r="O59" s="265">
        <f>SUM(O55:O58)</f>
        <v>0</v>
      </c>
      <c r="P59" s="265">
        <f>SUM(P55:P58)</f>
        <v>0</v>
      </c>
      <c r="Q59" s="265"/>
      <c r="R59" s="265">
        <f>SUM(R55:R58)</f>
        <v>0</v>
      </c>
      <c r="S59" s="265">
        <f>SUM(S55:S58)</f>
        <v>38487.35</v>
      </c>
      <c r="T59" s="265">
        <f>SUM(T55:T58)</f>
        <v>11149.42</v>
      </c>
    </row>
    <row r="60" spans="1:20" ht="15" customHeight="1">
      <c r="A60" s="288">
        <v>6</v>
      </c>
      <c r="B60" s="290" t="s">
        <v>53</v>
      </c>
      <c r="C60" s="292" t="s">
        <v>15</v>
      </c>
      <c r="D60" s="286">
        <v>215</v>
      </c>
      <c r="E60" s="302" t="s">
        <v>16</v>
      </c>
      <c r="F60" s="310" t="s">
        <v>15</v>
      </c>
      <c r="G60" s="317" t="s">
        <v>52</v>
      </c>
      <c r="H60" s="154">
        <v>1426680</v>
      </c>
      <c r="I60" s="153">
        <v>43068</v>
      </c>
      <c r="J60" s="152">
        <v>32117.91</v>
      </c>
      <c r="K60" s="152">
        <v>23072.38</v>
      </c>
      <c r="L60" s="152">
        <v>23072.38</v>
      </c>
      <c r="M60" s="152"/>
      <c r="N60" s="152">
        <v>9045.53</v>
      </c>
      <c r="O60" s="152"/>
      <c r="Q60" s="152"/>
      <c r="R60" s="152"/>
      <c r="S60" s="152">
        <v>23072.38</v>
      </c>
      <c r="T60" s="152">
        <v>0</v>
      </c>
    </row>
    <row r="61" spans="1:20" ht="15">
      <c r="A61" s="289"/>
      <c r="B61" s="291"/>
      <c r="C61" s="293"/>
      <c r="D61" s="282"/>
      <c r="E61" s="303"/>
      <c r="F61" s="311"/>
      <c r="G61" s="318"/>
      <c r="H61" s="154">
        <v>1430874</v>
      </c>
      <c r="I61" s="153">
        <v>43098</v>
      </c>
      <c r="J61" s="175">
        <v>17518.86</v>
      </c>
      <c r="K61" s="175">
        <v>17518.86</v>
      </c>
      <c r="L61" s="175"/>
      <c r="M61" s="175">
        <v>17518.86</v>
      </c>
      <c r="N61" s="175"/>
      <c r="O61" s="175"/>
      <c r="P61" s="175"/>
      <c r="Q61" s="175"/>
      <c r="R61" s="175"/>
      <c r="S61" s="152">
        <f>J61-O61-P61-T61</f>
        <v>0</v>
      </c>
      <c r="T61" s="175">
        <v>17518.86</v>
      </c>
    </row>
    <row r="62" spans="1:20" ht="15">
      <c r="A62" s="289"/>
      <c r="B62" s="291"/>
      <c r="C62" s="293"/>
      <c r="D62" s="282"/>
      <c r="E62" s="303"/>
      <c r="F62" s="311"/>
      <c r="G62" s="318"/>
      <c r="H62" s="154"/>
      <c r="I62" s="153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</row>
    <row r="63" spans="1:20" ht="15">
      <c r="A63" s="289"/>
      <c r="B63" s="314"/>
      <c r="C63" s="325"/>
      <c r="D63" s="283"/>
      <c r="E63" s="326"/>
      <c r="F63" s="321"/>
      <c r="G63" s="331"/>
      <c r="H63" s="154"/>
      <c r="I63" s="155"/>
      <c r="J63" s="175"/>
      <c r="K63" s="175"/>
      <c r="L63" s="175"/>
      <c r="M63" s="175"/>
      <c r="N63" s="175"/>
      <c r="O63" s="175"/>
      <c r="P63" s="175"/>
      <c r="Q63" s="175"/>
      <c r="R63" s="175"/>
      <c r="S63" s="152">
        <f>J63-O63-P63</f>
        <v>0</v>
      </c>
      <c r="T63" s="170"/>
    </row>
    <row r="64" spans="1:20" ht="15">
      <c r="A64" s="42"/>
      <c r="B64" s="111" t="s">
        <v>13</v>
      </c>
      <c r="C64" s="72"/>
      <c r="D64" s="71"/>
      <c r="E64" s="71"/>
      <c r="F64" s="70"/>
      <c r="G64" s="65"/>
      <c r="H64" s="156"/>
      <c r="I64" s="157"/>
      <c r="J64" s="265">
        <f aca="true" t="shared" si="7" ref="J64:P64">SUM(J60:J63)</f>
        <v>49636.770000000004</v>
      </c>
      <c r="K64" s="265">
        <f t="shared" si="7"/>
        <v>40591.240000000005</v>
      </c>
      <c r="L64" s="265">
        <f t="shared" si="7"/>
        <v>23072.38</v>
      </c>
      <c r="M64" s="265">
        <f t="shared" si="7"/>
        <v>17518.86</v>
      </c>
      <c r="N64" s="265">
        <f t="shared" si="7"/>
        <v>9045.53</v>
      </c>
      <c r="O64" s="265">
        <f t="shared" si="7"/>
        <v>0</v>
      </c>
      <c r="P64" s="265">
        <f t="shared" si="7"/>
        <v>0</v>
      </c>
      <c r="Q64" s="265"/>
      <c r="R64" s="265">
        <v>0</v>
      </c>
      <c r="S64" s="265">
        <f>SUM(S60:S63)</f>
        <v>23072.38</v>
      </c>
      <c r="T64" s="265">
        <f>SUM(T60:T63)</f>
        <v>17518.86</v>
      </c>
    </row>
    <row r="65" spans="1:20" ht="15" customHeight="1">
      <c r="A65" s="288">
        <v>7</v>
      </c>
      <c r="B65" s="290" t="s">
        <v>94</v>
      </c>
      <c r="C65" s="308" t="s">
        <v>51</v>
      </c>
      <c r="D65" s="286">
        <v>41</v>
      </c>
      <c r="E65" s="302" t="s">
        <v>16</v>
      </c>
      <c r="F65" s="312" t="s">
        <v>51</v>
      </c>
      <c r="G65" s="310" t="s">
        <v>50</v>
      </c>
      <c r="H65" s="154">
        <v>1116630739</v>
      </c>
      <c r="I65" s="153">
        <v>43098</v>
      </c>
      <c r="J65" s="175">
        <v>1946.15</v>
      </c>
      <c r="K65" s="175">
        <v>1946.15</v>
      </c>
      <c r="L65" s="175"/>
      <c r="M65" s="175">
        <v>1946.15</v>
      </c>
      <c r="N65" s="175"/>
      <c r="O65" s="175"/>
      <c r="P65" s="175"/>
      <c r="Q65" s="175"/>
      <c r="R65" s="175"/>
      <c r="S65" s="152">
        <v>0</v>
      </c>
      <c r="T65" s="175">
        <v>1946.15</v>
      </c>
    </row>
    <row r="66" spans="1:20" ht="15">
      <c r="A66" s="289"/>
      <c r="B66" s="291"/>
      <c r="C66" s="309"/>
      <c r="D66" s="282"/>
      <c r="E66" s="303"/>
      <c r="F66" s="313"/>
      <c r="G66" s="311"/>
      <c r="H66" s="154"/>
      <c r="I66" s="208"/>
      <c r="J66" s="175"/>
      <c r="K66" s="175"/>
      <c r="L66" s="175"/>
      <c r="M66" s="175"/>
      <c r="N66" s="175"/>
      <c r="O66" s="175"/>
      <c r="P66" s="175"/>
      <c r="Q66" s="175"/>
      <c r="R66" s="175"/>
      <c r="S66" s="152">
        <v>0</v>
      </c>
      <c r="T66" s="175"/>
    </row>
    <row r="67" spans="1:20" ht="15">
      <c r="A67" s="289"/>
      <c r="B67" s="291"/>
      <c r="C67" s="309"/>
      <c r="D67" s="282"/>
      <c r="E67" s="303"/>
      <c r="F67" s="313"/>
      <c r="G67" s="311"/>
      <c r="H67" s="156"/>
      <c r="I67" s="157"/>
      <c r="J67" s="174"/>
      <c r="K67" s="174"/>
      <c r="L67" s="174"/>
      <c r="M67" s="174"/>
      <c r="N67" s="174"/>
      <c r="O67" s="174"/>
      <c r="P67" s="174"/>
      <c r="Q67" s="174"/>
      <c r="R67" s="174"/>
      <c r="S67" s="152">
        <f>J67-O67-P67</f>
        <v>0</v>
      </c>
      <c r="T67" s="174"/>
    </row>
    <row r="68" spans="1:20" ht="15">
      <c r="A68" s="48"/>
      <c r="B68" s="98"/>
      <c r="C68" s="90"/>
      <c r="D68" s="73"/>
      <c r="E68" s="55"/>
      <c r="F68" s="76"/>
      <c r="G68" s="321"/>
      <c r="H68" s="156"/>
      <c r="I68" s="157"/>
      <c r="J68" s="174"/>
      <c r="K68" s="174"/>
      <c r="L68" s="174"/>
      <c r="M68" s="174"/>
      <c r="N68" s="174"/>
      <c r="O68" s="174"/>
      <c r="P68" s="174"/>
      <c r="Q68" s="174"/>
      <c r="R68" s="174"/>
      <c r="S68" s="152">
        <f>J68-O68-P68</f>
        <v>0</v>
      </c>
      <c r="T68" s="174"/>
    </row>
    <row r="69" spans="1:20" ht="15">
      <c r="A69" s="103"/>
      <c r="B69" s="197" t="s">
        <v>13</v>
      </c>
      <c r="C69" s="102"/>
      <c r="D69" s="108"/>
      <c r="E69" s="89"/>
      <c r="F69" s="101"/>
      <c r="G69" s="89"/>
      <c r="H69" s="154"/>
      <c r="I69" s="155"/>
      <c r="J69" s="206">
        <f aca="true" t="shared" si="8" ref="J69:P69">SUM(J65:J68)</f>
        <v>1946.15</v>
      </c>
      <c r="K69" s="206">
        <f t="shared" si="8"/>
        <v>1946.15</v>
      </c>
      <c r="L69" s="206">
        <f t="shared" si="8"/>
        <v>0</v>
      </c>
      <c r="M69" s="206">
        <f t="shared" si="8"/>
        <v>1946.15</v>
      </c>
      <c r="N69" s="206"/>
      <c r="O69" s="206">
        <f t="shared" si="8"/>
        <v>0</v>
      </c>
      <c r="P69" s="206">
        <f t="shared" si="8"/>
        <v>0</v>
      </c>
      <c r="Q69" s="206"/>
      <c r="R69" s="206">
        <v>0</v>
      </c>
      <c r="S69" s="206">
        <f>SUM(S65:S68)</f>
        <v>0</v>
      </c>
      <c r="T69" s="206">
        <f>SUM(T65:T68)</f>
        <v>1946.15</v>
      </c>
    </row>
    <row r="70" spans="1:20" ht="15">
      <c r="A70" s="198"/>
      <c r="B70" s="197"/>
      <c r="C70" s="199"/>
      <c r="D70" s="182"/>
      <c r="E70" s="183"/>
      <c r="F70" s="186"/>
      <c r="G70" s="184"/>
      <c r="H70" s="209">
        <v>15262</v>
      </c>
      <c r="I70" s="153">
        <v>43069</v>
      </c>
      <c r="J70" s="260">
        <v>113.4</v>
      </c>
      <c r="K70" s="260">
        <v>113.4</v>
      </c>
      <c r="L70" s="260">
        <v>113.4</v>
      </c>
      <c r="M70" s="260"/>
      <c r="N70" s="256"/>
      <c r="O70" s="256"/>
      <c r="P70" s="256"/>
      <c r="Q70" s="256"/>
      <c r="R70" s="256"/>
      <c r="S70" s="152">
        <f aca="true" t="shared" si="9" ref="S70:S83">J70-O70-P70-T70</f>
        <v>113.4</v>
      </c>
      <c r="T70" s="260">
        <v>0</v>
      </c>
    </row>
    <row r="71" spans="1:20" ht="15">
      <c r="A71" s="298">
        <v>8</v>
      </c>
      <c r="B71" s="291" t="s">
        <v>49</v>
      </c>
      <c r="C71" s="351"/>
      <c r="D71" s="317"/>
      <c r="E71" s="317"/>
      <c r="F71" s="336"/>
      <c r="G71" s="109" t="s">
        <v>20</v>
      </c>
      <c r="H71" s="209">
        <v>15261</v>
      </c>
      <c r="I71" s="153">
        <v>43069</v>
      </c>
      <c r="J71" s="260">
        <v>189.25</v>
      </c>
      <c r="K71" s="256">
        <v>189.25</v>
      </c>
      <c r="L71" s="256">
        <v>189.25</v>
      </c>
      <c r="M71" s="256"/>
      <c r="N71" s="256"/>
      <c r="O71" s="256"/>
      <c r="P71" s="256"/>
      <c r="Q71" s="256"/>
      <c r="R71" s="256"/>
      <c r="S71" s="152">
        <f t="shared" si="9"/>
        <v>189.25</v>
      </c>
      <c r="T71" s="256">
        <v>0</v>
      </c>
    </row>
    <row r="72" spans="1:20" ht="15">
      <c r="A72" s="298"/>
      <c r="B72" s="291"/>
      <c r="C72" s="352"/>
      <c r="D72" s="318"/>
      <c r="E72" s="318"/>
      <c r="F72" s="337"/>
      <c r="G72" s="109"/>
      <c r="H72" s="209">
        <v>15260</v>
      </c>
      <c r="I72" s="153">
        <v>43069</v>
      </c>
      <c r="J72" s="260">
        <v>144.9</v>
      </c>
      <c r="K72" s="260">
        <v>144.9</v>
      </c>
      <c r="L72" s="260">
        <v>144.9</v>
      </c>
      <c r="M72" s="256"/>
      <c r="N72" s="256"/>
      <c r="O72" s="256"/>
      <c r="P72" s="256"/>
      <c r="Q72" s="256"/>
      <c r="R72" s="256"/>
      <c r="S72" s="152">
        <f t="shared" si="9"/>
        <v>144.9</v>
      </c>
      <c r="T72" s="260">
        <v>0</v>
      </c>
    </row>
    <row r="73" spans="1:20" ht="15">
      <c r="A73" s="298"/>
      <c r="B73" s="291"/>
      <c r="C73" s="352"/>
      <c r="D73" s="318"/>
      <c r="E73" s="318"/>
      <c r="F73" s="337"/>
      <c r="G73" s="109"/>
      <c r="H73" s="209">
        <v>15259</v>
      </c>
      <c r="I73" s="153">
        <v>43069</v>
      </c>
      <c r="J73" s="260">
        <v>352.8</v>
      </c>
      <c r="K73" s="260">
        <v>352.8</v>
      </c>
      <c r="L73" s="256">
        <v>352.8</v>
      </c>
      <c r="M73" s="256"/>
      <c r="N73" s="256"/>
      <c r="O73" s="256"/>
      <c r="P73" s="256"/>
      <c r="Q73" s="256"/>
      <c r="R73" s="256"/>
      <c r="S73" s="152">
        <f t="shared" si="9"/>
        <v>352.8</v>
      </c>
      <c r="T73" s="260">
        <v>0</v>
      </c>
    </row>
    <row r="74" spans="1:20" ht="15">
      <c r="A74" s="298"/>
      <c r="B74" s="291"/>
      <c r="C74" s="352"/>
      <c r="D74" s="318"/>
      <c r="E74" s="318"/>
      <c r="F74" s="337"/>
      <c r="G74" s="109" t="s">
        <v>21</v>
      </c>
      <c r="H74" s="209">
        <v>15258</v>
      </c>
      <c r="I74" s="153">
        <v>43069</v>
      </c>
      <c r="J74" s="260">
        <v>302.4</v>
      </c>
      <c r="K74" s="260">
        <v>302.4</v>
      </c>
      <c r="L74" s="256">
        <v>302.4</v>
      </c>
      <c r="M74" s="256"/>
      <c r="N74" s="256"/>
      <c r="O74" s="256"/>
      <c r="P74" s="256"/>
      <c r="Q74" s="256"/>
      <c r="R74" s="256"/>
      <c r="S74" s="152">
        <f t="shared" si="9"/>
        <v>302.4</v>
      </c>
      <c r="T74" s="260">
        <v>0</v>
      </c>
    </row>
    <row r="75" spans="1:20" ht="15">
      <c r="A75" s="298"/>
      <c r="B75" s="291"/>
      <c r="C75" s="352"/>
      <c r="D75" s="318"/>
      <c r="E75" s="318"/>
      <c r="F75" s="337"/>
      <c r="G75" s="109" t="s">
        <v>14</v>
      </c>
      <c r="H75" s="209">
        <v>15257</v>
      </c>
      <c r="I75" s="153">
        <v>43069</v>
      </c>
      <c r="J75" s="260">
        <v>16843.25</v>
      </c>
      <c r="K75" s="260">
        <v>16654</v>
      </c>
      <c r="L75" s="260">
        <v>16654</v>
      </c>
      <c r="M75" s="256"/>
      <c r="N75" s="256"/>
      <c r="O75" s="256"/>
      <c r="P75" s="256">
        <v>189.25</v>
      </c>
      <c r="Q75" s="256"/>
      <c r="R75" s="256"/>
      <c r="S75" s="152">
        <f t="shared" si="9"/>
        <v>16654</v>
      </c>
      <c r="T75" s="260">
        <v>0</v>
      </c>
    </row>
    <row r="76" spans="1:20" ht="15">
      <c r="A76" s="298"/>
      <c r="B76" s="291"/>
      <c r="C76" s="352"/>
      <c r="D76" s="318"/>
      <c r="E76" s="318"/>
      <c r="F76" s="337"/>
      <c r="G76" s="110">
        <v>7889</v>
      </c>
      <c r="H76" s="209">
        <v>15607</v>
      </c>
      <c r="I76" s="153">
        <v>43100</v>
      </c>
      <c r="J76" s="260">
        <v>365.4</v>
      </c>
      <c r="K76" s="260">
        <v>365.4</v>
      </c>
      <c r="L76" s="256"/>
      <c r="M76" s="256">
        <v>365.4</v>
      </c>
      <c r="N76" s="256"/>
      <c r="O76" s="256"/>
      <c r="P76" s="256"/>
      <c r="Q76" s="256"/>
      <c r="R76" s="256"/>
      <c r="S76" s="152">
        <f t="shared" si="9"/>
        <v>0</v>
      </c>
      <c r="T76" s="256">
        <v>365.4</v>
      </c>
    </row>
    <row r="77" spans="1:20" ht="15">
      <c r="A77" s="298"/>
      <c r="B77" s="291"/>
      <c r="C77" s="352"/>
      <c r="D77" s="318"/>
      <c r="E77" s="318"/>
      <c r="F77" s="337"/>
      <c r="G77" s="110"/>
      <c r="H77" s="209">
        <v>15608</v>
      </c>
      <c r="I77" s="153">
        <v>43100</v>
      </c>
      <c r="J77" s="260">
        <v>163.8</v>
      </c>
      <c r="K77" s="260">
        <v>163.8</v>
      </c>
      <c r="L77" s="256"/>
      <c r="M77" s="256">
        <v>163.8</v>
      </c>
      <c r="N77" s="256"/>
      <c r="O77" s="256"/>
      <c r="P77" s="256"/>
      <c r="Q77" s="256"/>
      <c r="R77" s="256"/>
      <c r="S77" s="152">
        <f t="shared" si="9"/>
        <v>0</v>
      </c>
      <c r="T77" s="256">
        <v>163.8</v>
      </c>
    </row>
    <row r="78" spans="1:20" ht="15">
      <c r="A78" s="298"/>
      <c r="B78" s="291"/>
      <c r="C78" s="352"/>
      <c r="D78" s="318"/>
      <c r="E78" s="318"/>
      <c r="F78" s="337"/>
      <c r="G78" s="110"/>
      <c r="H78" s="209">
        <v>15609</v>
      </c>
      <c r="I78" s="153">
        <v>43100</v>
      </c>
      <c r="J78" s="260">
        <v>144.9</v>
      </c>
      <c r="K78" s="260">
        <v>144.9</v>
      </c>
      <c r="L78" s="260"/>
      <c r="M78" s="260">
        <v>144.9</v>
      </c>
      <c r="N78" s="256"/>
      <c r="O78" s="256"/>
      <c r="P78" s="256"/>
      <c r="Q78" s="256"/>
      <c r="R78" s="256"/>
      <c r="S78" s="152">
        <f t="shared" si="9"/>
        <v>0</v>
      </c>
      <c r="T78" s="260">
        <v>144.9</v>
      </c>
    </row>
    <row r="79" spans="1:20" ht="15">
      <c r="A79" s="298"/>
      <c r="B79" s="291"/>
      <c r="C79" s="352"/>
      <c r="D79" s="318"/>
      <c r="E79" s="318"/>
      <c r="F79" s="337"/>
      <c r="G79" s="110"/>
      <c r="H79" s="209">
        <v>15610</v>
      </c>
      <c r="I79" s="153">
        <v>43100</v>
      </c>
      <c r="J79" s="260">
        <v>151.2</v>
      </c>
      <c r="K79" s="260">
        <v>151.2</v>
      </c>
      <c r="L79" s="256"/>
      <c r="M79" s="260">
        <v>151.2</v>
      </c>
      <c r="N79" s="256"/>
      <c r="O79" s="256"/>
      <c r="P79" s="256"/>
      <c r="Q79" s="256"/>
      <c r="R79" s="256"/>
      <c r="S79" s="152">
        <f t="shared" si="9"/>
        <v>0</v>
      </c>
      <c r="T79" s="260">
        <v>151.2</v>
      </c>
    </row>
    <row r="80" spans="1:20" ht="15">
      <c r="A80" s="298"/>
      <c r="B80" s="291"/>
      <c r="C80" s="352"/>
      <c r="D80" s="318"/>
      <c r="E80" s="318"/>
      <c r="F80" s="337"/>
      <c r="G80" s="109"/>
      <c r="H80" s="209">
        <v>15611</v>
      </c>
      <c r="I80" s="153">
        <v>43100</v>
      </c>
      <c r="J80" s="260">
        <v>176.4</v>
      </c>
      <c r="K80" s="256">
        <v>176.4</v>
      </c>
      <c r="L80" s="256"/>
      <c r="M80" s="256">
        <v>176.4</v>
      </c>
      <c r="N80" s="256"/>
      <c r="O80" s="256"/>
      <c r="P80" s="256"/>
      <c r="Q80" s="256"/>
      <c r="R80" s="256"/>
      <c r="S80" s="152">
        <f t="shared" si="9"/>
        <v>0</v>
      </c>
      <c r="T80" s="256">
        <v>176.4</v>
      </c>
    </row>
    <row r="81" spans="1:20" ht="15">
      <c r="A81" s="298"/>
      <c r="B81" s="291"/>
      <c r="C81" s="352"/>
      <c r="D81" s="318"/>
      <c r="E81" s="318"/>
      <c r="F81" s="337"/>
      <c r="G81" s="109"/>
      <c r="H81" s="209">
        <v>15605</v>
      </c>
      <c r="I81" s="153">
        <v>43100</v>
      </c>
      <c r="J81" s="260">
        <v>757</v>
      </c>
      <c r="K81" s="256">
        <v>567.75</v>
      </c>
      <c r="L81" s="256"/>
      <c r="M81" s="256">
        <v>567.75</v>
      </c>
      <c r="N81" s="256"/>
      <c r="O81" s="256"/>
      <c r="P81" s="256">
        <v>189.25</v>
      </c>
      <c r="Q81" s="256"/>
      <c r="R81" s="256"/>
      <c r="S81" s="152">
        <f t="shared" si="9"/>
        <v>0</v>
      </c>
      <c r="T81" s="256">
        <v>567.75</v>
      </c>
    </row>
    <row r="82" spans="1:20" ht="15">
      <c r="A82" s="298"/>
      <c r="B82" s="291"/>
      <c r="C82" s="352"/>
      <c r="D82" s="318"/>
      <c r="E82" s="318"/>
      <c r="F82" s="337"/>
      <c r="G82" s="109"/>
      <c r="H82" s="209">
        <v>15613</v>
      </c>
      <c r="I82" s="153">
        <v>43100</v>
      </c>
      <c r="J82" s="260">
        <v>176.4</v>
      </c>
      <c r="K82" s="256">
        <v>176.4</v>
      </c>
      <c r="L82" s="256"/>
      <c r="M82" s="256">
        <v>176.4</v>
      </c>
      <c r="N82" s="256"/>
      <c r="O82" s="256"/>
      <c r="P82" s="256"/>
      <c r="Q82" s="256"/>
      <c r="R82" s="256"/>
      <c r="S82" s="152">
        <f>J82-O82-P82-T82</f>
        <v>0</v>
      </c>
      <c r="T82" s="256">
        <v>176.4</v>
      </c>
    </row>
    <row r="83" spans="1:20" ht="15">
      <c r="A83" s="298"/>
      <c r="B83" s="291"/>
      <c r="C83" s="352"/>
      <c r="D83" s="318"/>
      <c r="E83" s="318"/>
      <c r="F83" s="337"/>
      <c r="G83" s="109"/>
      <c r="H83" s="209">
        <v>15612</v>
      </c>
      <c r="I83" s="153">
        <v>43100</v>
      </c>
      <c r="J83" s="260">
        <v>50.4</v>
      </c>
      <c r="K83" s="256">
        <v>50.4</v>
      </c>
      <c r="L83" s="260"/>
      <c r="M83" s="256">
        <v>50.4</v>
      </c>
      <c r="N83" s="256"/>
      <c r="O83" s="256"/>
      <c r="P83" s="256"/>
      <c r="Q83" s="256"/>
      <c r="R83" s="256"/>
      <c r="S83" s="152">
        <f t="shared" si="9"/>
        <v>0</v>
      </c>
      <c r="T83" s="256">
        <v>50.4</v>
      </c>
    </row>
    <row r="84" spans="1:20" ht="15">
      <c r="A84" s="103"/>
      <c r="B84" s="62" t="s">
        <v>13</v>
      </c>
      <c r="C84" s="102"/>
      <c r="D84" s="108"/>
      <c r="E84" s="89"/>
      <c r="F84" s="101"/>
      <c r="G84" s="89"/>
      <c r="H84" s="154"/>
      <c r="I84" s="155"/>
      <c r="J84" s="206">
        <f>SUM(J70:J83)</f>
        <v>19931.500000000007</v>
      </c>
      <c r="K84" s="206">
        <f aca="true" t="shared" si="10" ref="K84:T84">SUM(K70:K83)</f>
        <v>19553.000000000007</v>
      </c>
      <c r="L84" s="206">
        <f t="shared" si="10"/>
        <v>17756.75</v>
      </c>
      <c r="M84" s="206">
        <f t="shared" si="10"/>
        <v>1796.25</v>
      </c>
      <c r="N84" s="206">
        <f t="shared" si="10"/>
        <v>0</v>
      </c>
      <c r="O84" s="206">
        <f t="shared" si="10"/>
        <v>0</v>
      </c>
      <c r="P84" s="206">
        <f t="shared" si="10"/>
        <v>378.5</v>
      </c>
      <c r="Q84" s="206">
        <f t="shared" si="10"/>
        <v>0</v>
      </c>
      <c r="R84" s="206">
        <f t="shared" si="10"/>
        <v>0</v>
      </c>
      <c r="S84" s="206">
        <f t="shared" si="10"/>
        <v>17756.75</v>
      </c>
      <c r="T84" s="206">
        <f t="shared" si="10"/>
        <v>1796.25</v>
      </c>
    </row>
    <row r="85" spans="1:20" ht="15" customHeight="1">
      <c r="A85" s="289">
        <v>9</v>
      </c>
      <c r="B85" s="290" t="s">
        <v>48</v>
      </c>
      <c r="C85" s="308" t="s">
        <v>15</v>
      </c>
      <c r="D85" s="286">
        <v>633</v>
      </c>
      <c r="E85" s="317" t="s">
        <v>16</v>
      </c>
      <c r="F85" s="308" t="s">
        <v>15</v>
      </c>
      <c r="G85" s="317" t="s">
        <v>47</v>
      </c>
      <c r="H85" s="151">
        <v>208936</v>
      </c>
      <c r="I85" s="153">
        <v>43069</v>
      </c>
      <c r="J85" s="173">
        <v>8180.47</v>
      </c>
      <c r="K85" s="173">
        <v>8180.47</v>
      </c>
      <c r="L85" s="173">
        <v>8180.47</v>
      </c>
      <c r="M85" s="173"/>
      <c r="N85" s="173"/>
      <c r="O85" s="173"/>
      <c r="P85" s="173"/>
      <c r="Q85" s="173"/>
      <c r="R85" s="173"/>
      <c r="S85" s="152">
        <f>J85-O85-P85-T85</f>
        <v>8180.47</v>
      </c>
      <c r="T85" s="260">
        <v>0</v>
      </c>
    </row>
    <row r="86" spans="1:20" ht="15">
      <c r="A86" s="289"/>
      <c r="B86" s="291"/>
      <c r="C86" s="309"/>
      <c r="D86" s="282"/>
      <c r="E86" s="318"/>
      <c r="F86" s="309"/>
      <c r="G86" s="318"/>
      <c r="H86" s="151">
        <v>208937</v>
      </c>
      <c r="I86" s="153">
        <v>43069</v>
      </c>
      <c r="J86" s="173">
        <v>14880.25</v>
      </c>
      <c r="K86" s="173">
        <v>14880.25</v>
      </c>
      <c r="L86" s="173">
        <v>14880.25</v>
      </c>
      <c r="M86" s="173"/>
      <c r="N86" s="173"/>
      <c r="O86" s="173"/>
      <c r="P86" s="173"/>
      <c r="Q86" s="173"/>
      <c r="R86" s="173"/>
      <c r="S86" s="152">
        <f>J86-O86-P86-T86</f>
        <v>14880.25</v>
      </c>
      <c r="T86" s="260">
        <v>0</v>
      </c>
    </row>
    <row r="87" spans="1:20" ht="15">
      <c r="A87" s="289"/>
      <c r="B87" s="291"/>
      <c r="C87" s="309"/>
      <c r="D87" s="282"/>
      <c r="E87" s="318"/>
      <c r="F87" s="309"/>
      <c r="G87" s="318"/>
      <c r="H87" s="151"/>
      <c r="I87" s="153"/>
      <c r="J87" s="173"/>
      <c r="K87" s="173"/>
      <c r="L87" s="152"/>
      <c r="M87" s="173"/>
      <c r="N87" s="173"/>
      <c r="O87" s="173"/>
      <c r="P87" s="173"/>
      <c r="Q87" s="173"/>
      <c r="R87" s="173"/>
      <c r="S87" s="152">
        <f>J87-O87-P87-T87</f>
        <v>0</v>
      </c>
      <c r="T87" s="152"/>
    </row>
    <row r="88" spans="1:20" ht="15">
      <c r="A88" s="289"/>
      <c r="B88" s="291"/>
      <c r="C88" s="309"/>
      <c r="D88" s="282"/>
      <c r="E88" s="318"/>
      <c r="F88" s="309"/>
      <c r="G88" s="318"/>
      <c r="H88" s="151"/>
      <c r="I88" s="153"/>
      <c r="J88" s="173"/>
      <c r="K88" s="173"/>
      <c r="L88" s="173"/>
      <c r="M88" s="173"/>
      <c r="N88" s="173"/>
      <c r="O88" s="173"/>
      <c r="P88" s="173"/>
      <c r="Q88" s="173"/>
      <c r="R88" s="173"/>
      <c r="S88" s="152">
        <f>J88-O88-P88-T88</f>
        <v>0</v>
      </c>
      <c r="T88" s="173"/>
    </row>
    <row r="89" spans="1:20" ht="15">
      <c r="A89" s="289"/>
      <c r="B89" s="291"/>
      <c r="C89" s="309"/>
      <c r="D89" s="282"/>
      <c r="E89" s="318"/>
      <c r="F89" s="309"/>
      <c r="G89" s="318"/>
      <c r="H89" s="151"/>
      <c r="I89" s="153"/>
      <c r="J89" s="173"/>
      <c r="K89" s="173"/>
      <c r="L89" s="173"/>
      <c r="M89" s="173"/>
      <c r="N89" s="173"/>
      <c r="O89" s="173"/>
      <c r="P89" s="173"/>
      <c r="Q89" s="173"/>
      <c r="R89" s="173"/>
      <c r="S89" s="152">
        <f>J89-O89-P89-T89</f>
        <v>0</v>
      </c>
      <c r="T89" s="173"/>
    </row>
    <row r="90" spans="1:20" ht="15">
      <c r="A90" s="248"/>
      <c r="B90" s="246" t="s">
        <v>13</v>
      </c>
      <c r="C90" s="102"/>
      <c r="D90" s="108"/>
      <c r="E90" s="89"/>
      <c r="F90" s="101"/>
      <c r="G90" s="89"/>
      <c r="H90" s="154"/>
      <c r="I90" s="155"/>
      <c r="J90" s="206">
        <f aca="true" t="shared" si="11" ref="J90:P90">SUM(J85:J89)</f>
        <v>23060.72</v>
      </c>
      <c r="K90" s="206">
        <f t="shared" si="11"/>
        <v>23060.72</v>
      </c>
      <c r="L90" s="206">
        <f t="shared" si="11"/>
        <v>23060.72</v>
      </c>
      <c r="M90" s="206">
        <f t="shared" si="11"/>
        <v>0</v>
      </c>
      <c r="N90" s="206">
        <f t="shared" si="11"/>
        <v>0</v>
      </c>
      <c r="O90" s="206">
        <f t="shared" si="11"/>
        <v>0</v>
      </c>
      <c r="P90" s="206">
        <f t="shared" si="11"/>
        <v>0</v>
      </c>
      <c r="Q90" s="206"/>
      <c r="R90" s="206">
        <f>SUM(R85:R89)</f>
        <v>0</v>
      </c>
      <c r="S90" s="206">
        <f>SUM(S85:S89)</f>
        <v>23060.72</v>
      </c>
      <c r="T90" s="206">
        <f>SUM(T85:T89)</f>
        <v>0</v>
      </c>
    </row>
    <row r="91" spans="1:20" ht="15">
      <c r="A91" s="250"/>
      <c r="B91" s="246"/>
      <c r="C91" s="199"/>
      <c r="D91" s="244"/>
      <c r="E91" s="245"/>
      <c r="F91" s="247"/>
      <c r="G91" s="245"/>
      <c r="H91" s="151">
        <v>72010937</v>
      </c>
      <c r="I91" s="153">
        <v>43099</v>
      </c>
      <c r="J91" s="210">
        <v>151.37</v>
      </c>
      <c r="K91" s="210">
        <v>151.37</v>
      </c>
      <c r="L91" s="210"/>
      <c r="M91" s="210">
        <v>151.37</v>
      </c>
      <c r="N91" s="210"/>
      <c r="O91" s="210"/>
      <c r="P91" s="210"/>
      <c r="Q91" s="210"/>
      <c r="R91" s="210"/>
      <c r="S91" s="152">
        <f>J91-O91-P91-T91</f>
        <v>151.37</v>
      </c>
      <c r="T91" s="260">
        <v>0</v>
      </c>
    </row>
    <row r="92" spans="1:20" ht="15" customHeight="1">
      <c r="A92" s="298">
        <v>10</v>
      </c>
      <c r="B92" s="304" t="s">
        <v>46</v>
      </c>
      <c r="C92" s="306" t="s">
        <v>45</v>
      </c>
      <c r="D92" s="300">
        <v>230</v>
      </c>
      <c r="E92" s="302" t="s">
        <v>16</v>
      </c>
      <c r="F92" s="312" t="s">
        <v>45</v>
      </c>
      <c r="G92" s="302" t="s">
        <v>44</v>
      </c>
      <c r="H92" s="151">
        <v>72010938</v>
      </c>
      <c r="I92" s="153">
        <v>43098</v>
      </c>
      <c r="J92" s="210">
        <v>56.76</v>
      </c>
      <c r="K92" s="210">
        <v>56.76</v>
      </c>
      <c r="L92" s="210"/>
      <c r="M92" s="210">
        <v>56.76</v>
      </c>
      <c r="N92" s="210"/>
      <c r="O92" s="210"/>
      <c r="P92" s="210"/>
      <c r="Q92" s="210"/>
      <c r="R92" s="210"/>
      <c r="S92" s="152">
        <f aca="true" t="shared" si="12" ref="S92:S99">J92-O92-P92-T92</f>
        <v>56.76</v>
      </c>
      <c r="T92" s="260">
        <v>0</v>
      </c>
    </row>
    <row r="93" spans="1:20" ht="15" customHeight="1">
      <c r="A93" s="298"/>
      <c r="B93" s="304"/>
      <c r="C93" s="307"/>
      <c r="D93" s="301"/>
      <c r="E93" s="303"/>
      <c r="F93" s="313"/>
      <c r="G93" s="303"/>
      <c r="H93" s="151">
        <v>72010939</v>
      </c>
      <c r="I93" s="153">
        <v>43097</v>
      </c>
      <c r="J93" s="210">
        <v>50.46</v>
      </c>
      <c r="K93" s="210">
        <v>50.46</v>
      </c>
      <c r="L93" s="210"/>
      <c r="M93" s="210">
        <v>50.46</v>
      </c>
      <c r="N93" s="210"/>
      <c r="O93" s="210"/>
      <c r="P93" s="210"/>
      <c r="Q93" s="210"/>
      <c r="R93" s="210"/>
      <c r="S93" s="152">
        <f t="shared" si="12"/>
        <v>50.46</v>
      </c>
      <c r="T93" s="260">
        <v>0</v>
      </c>
    </row>
    <row r="94" spans="1:20" ht="15" customHeight="1">
      <c r="A94" s="298"/>
      <c r="B94" s="304"/>
      <c r="C94" s="307"/>
      <c r="D94" s="301"/>
      <c r="E94" s="303"/>
      <c r="F94" s="313"/>
      <c r="G94" s="303"/>
      <c r="H94" s="151">
        <v>72010940</v>
      </c>
      <c r="I94" s="153">
        <v>43096</v>
      </c>
      <c r="J94" s="152">
        <v>88.3</v>
      </c>
      <c r="K94" s="152">
        <v>88.3</v>
      </c>
      <c r="L94" s="152"/>
      <c r="M94" s="152">
        <v>88.3</v>
      </c>
      <c r="N94" s="152"/>
      <c r="O94" s="152"/>
      <c r="P94" s="152"/>
      <c r="Q94" s="152"/>
      <c r="R94" s="152"/>
      <c r="S94" s="152">
        <f t="shared" si="12"/>
        <v>88.3</v>
      </c>
      <c r="T94" s="260">
        <v>0</v>
      </c>
    </row>
    <row r="95" spans="1:20" ht="15">
      <c r="A95" s="298"/>
      <c r="B95" s="304"/>
      <c r="C95" s="307"/>
      <c r="D95" s="301"/>
      <c r="E95" s="303"/>
      <c r="F95" s="313"/>
      <c r="G95" s="303"/>
      <c r="H95" s="151">
        <v>72010941</v>
      </c>
      <c r="I95" s="153">
        <v>43098</v>
      </c>
      <c r="J95" s="209">
        <v>577.67</v>
      </c>
      <c r="K95" s="209">
        <v>577.67</v>
      </c>
      <c r="L95" s="209"/>
      <c r="M95" s="209">
        <v>577.67</v>
      </c>
      <c r="N95" s="209"/>
      <c r="O95" s="209"/>
      <c r="P95" s="152"/>
      <c r="Q95" s="152"/>
      <c r="R95" s="209"/>
      <c r="S95" s="152">
        <f t="shared" si="12"/>
        <v>577.67</v>
      </c>
      <c r="T95" s="260">
        <v>0</v>
      </c>
    </row>
    <row r="96" spans="1:20" ht="15">
      <c r="A96" s="298"/>
      <c r="B96" s="304"/>
      <c r="C96" s="307"/>
      <c r="D96" s="301"/>
      <c r="E96" s="303"/>
      <c r="F96" s="313"/>
      <c r="G96" s="303"/>
      <c r="H96" s="151">
        <v>72010936</v>
      </c>
      <c r="I96" s="153">
        <v>43100</v>
      </c>
      <c r="J96" s="152">
        <v>214.44</v>
      </c>
      <c r="K96" s="152">
        <v>214.44</v>
      </c>
      <c r="L96" s="152"/>
      <c r="M96" s="152">
        <v>214.44</v>
      </c>
      <c r="N96" s="152"/>
      <c r="O96" s="152"/>
      <c r="P96" s="152"/>
      <c r="Q96" s="152"/>
      <c r="R96" s="152"/>
      <c r="S96" s="152">
        <f t="shared" si="12"/>
        <v>214.44</v>
      </c>
      <c r="T96" s="260">
        <v>0</v>
      </c>
    </row>
    <row r="97" spans="1:20" ht="15">
      <c r="A97" s="298"/>
      <c r="B97" s="304"/>
      <c r="C97" s="307"/>
      <c r="D97" s="301"/>
      <c r="E97" s="303"/>
      <c r="F97" s="313"/>
      <c r="G97" s="303"/>
      <c r="H97" s="151">
        <v>72010942</v>
      </c>
      <c r="I97" s="153">
        <v>43099</v>
      </c>
      <c r="J97" s="152">
        <v>2132.02</v>
      </c>
      <c r="K97" s="152">
        <v>2132.02</v>
      </c>
      <c r="L97" s="152"/>
      <c r="M97" s="152">
        <v>2132.02</v>
      </c>
      <c r="N97" s="152"/>
      <c r="O97" s="152"/>
      <c r="P97" s="152"/>
      <c r="Q97" s="152"/>
      <c r="R97" s="152"/>
      <c r="S97" s="152">
        <f t="shared" si="12"/>
        <v>2132.02</v>
      </c>
      <c r="T97" s="260">
        <v>0</v>
      </c>
    </row>
    <row r="98" spans="1:20" ht="15">
      <c r="A98" s="298"/>
      <c r="B98" s="304"/>
      <c r="C98" s="307"/>
      <c r="D98" s="301"/>
      <c r="E98" s="303"/>
      <c r="F98" s="313"/>
      <c r="G98" s="303"/>
      <c r="H98" s="151">
        <v>72010935</v>
      </c>
      <c r="I98" s="153">
        <v>43100</v>
      </c>
      <c r="J98" s="210">
        <v>15518.5</v>
      </c>
      <c r="K98" s="210">
        <v>15518.5</v>
      </c>
      <c r="L98" s="210"/>
      <c r="M98" s="210">
        <v>15518.5</v>
      </c>
      <c r="N98" s="210"/>
      <c r="O98" s="210"/>
      <c r="P98" s="210"/>
      <c r="Q98" s="210"/>
      <c r="R98" s="210"/>
      <c r="S98" s="152">
        <f t="shared" si="12"/>
        <v>15518.5</v>
      </c>
      <c r="T98" s="260">
        <v>0</v>
      </c>
    </row>
    <row r="99" spans="1:20" ht="15">
      <c r="A99" s="298"/>
      <c r="B99" s="304"/>
      <c r="C99" s="307"/>
      <c r="D99" s="301"/>
      <c r="E99" s="303"/>
      <c r="F99" s="313"/>
      <c r="G99" s="303"/>
      <c r="H99" s="209"/>
      <c r="I99" s="153"/>
      <c r="J99" s="210"/>
      <c r="K99" s="210"/>
      <c r="L99" s="210"/>
      <c r="M99" s="210"/>
      <c r="N99" s="210"/>
      <c r="O99" s="210"/>
      <c r="P99" s="210"/>
      <c r="Q99" s="210"/>
      <c r="R99" s="210"/>
      <c r="S99" s="152">
        <f t="shared" si="12"/>
        <v>0</v>
      </c>
      <c r="T99" s="152"/>
    </row>
    <row r="100" spans="1:20" ht="15">
      <c r="A100" s="299"/>
      <c r="B100" s="305"/>
      <c r="C100" s="307"/>
      <c r="D100" s="301"/>
      <c r="E100" s="303"/>
      <c r="F100" s="313"/>
      <c r="G100" s="303"/>
      <c r="H100" s="209"/>
      <c r="I100" s="153"/>
      <c r="J100" s="209"/>
      <c r="K100" s="210"/>
      <c r="L100" s="209"/>
      <c r="M100" s="210"/>
      <c r="N100" s="209"/>
      <c r="O100" s="209"/>
      <c r="P100" s="152"/>
      <c r="Q100" s="152"/>
      <c r="R100" s="209"/>
      <c r="S100" s="152">
        <f>J100-O100-P100-T100</f>
        <v>0</v>
      </c>
      <c r="T100" s="210"/>
    </row>
    <row r="101" spans="1:20" ht="15">
      <c r="A101" s="249"/>
      <c r="B101" s="62" t="s">
        <v>13</v>
      </c>
      <c r="C101" s="102"/>
      <c r="D101" s="108"/>
      <c r="E101" s="89"/>
      <c r="F101" s="101"/>
      <c r="G101" s="89"/>
      <c r="H101" s="154"/>
      <c r="I101" s="155"/>
      <c r="J101" s="206">
        <f aca="true" t="shared" si="13" ref="J101:T101">SUM(J91:J100)</f>
        <v>18789.52</v>
      </c>
      <c r="K101" s="206">
        <f t="shared" si="13"/>
        <v>18789.52</v>
      </c>
      <c r="L101" s="206">
        <f t="shared" si="13"/>
        <v>0</v>
      </c>
      <c r="M101" s="206">
        <f t="shared" si="13"/>
        <v>18789.52</v>
      </c>
      <c r="N101" s="206">
        <f t="shared" si="13"/>
        <v>0</v>
      </c>
      <c r="O101" s="206">
        <f t="shared" si="13"/>
        <v>0</v>
      </c>
      <c r="P101" s="206">
        <f t="shared" si="13"/>
        <v>0</v>
      </c>
      <c r="Q101" s="206">
        <f t="shared" si="13"/>
        <v>0</v>
      </c>
      <c r="R101" s="206">
        <f t="shared" si="13"/>
        <v>0</v>
      </c>
      <c r="S101" s="206">
        <f t="shared" si="13"/>
        <v>18789.52</v>
      </c>
      <c r="T101" s="206">
        <f t="shared" si="13"/>
        <v>0</v>
      </c>
    </row>
    <row r="102" spans="1:20" ht="15" customHeight="1">
      <c r="A102" s="338">
        <v>11</v>
      </c>
      <c r="B102" s="290" t="s">
        <v>43</v>
      </c>
      <c r="C102" s="312"/>
      <c r="D102" s="310"/>
      <c r="E102" s="310"/>
      <c r="F102" s="312"/>
      <c r="G102" s="310"/>
      <c r="H102" s="151">
        <v>172123</v>
      </c>
      <c r="I102" s="153">
        <v>43068</v>
      </c>
      <c r="J102" s="152">
        <v>11761.22</v>
      </c>
      <c r="K102" s="152">
        <v>11761.22</v>
      </c>
      <c r="L102" s="152">
        <v>11761.22</v>
      </c>
      <c r="M102" s="152"/>
      <c r="N102" s="152"/>
      <c r="O102" s="152"/>
      <c r="P102" s="152"/>
      <c r="Q102" s="152"/>
      <c r="R102" s="152"/>
      <c r="S102" s="152">
        <f>J102-O102-P102-T102</f>
        <v>11761.22</v>
      </c>
      <c r="T102" s="260">
        <v>0</v>
      </c>
    </row>
    <row r="103" spans="1:20" ht="15">
      <c r="A103" s="338"/>
      <c r="B103" s="291"/>
      <c r="C103" s="313"/>
      <c r="D103" s="311"/>
      <c r="E103" s="311"/>
      <c r="F103" s="313"/>
      <c r="G103" s="311"/>
      <c r="H103" s="151">
        <v>172122</v>
      </c>
      <c r="I103" s="153">
        <v>43068</v>
      </c>
      <c r="J103" s="152">
        <v>4307.8</v>
      </c>
      <c r="K103" s="152">
        <v>4307.8</v>
      </c>
      <c r="L103" s="152">
        <v>4307.8</v>
      </c>
      <c r="M103" s="152"/>
      <c r="N103" s="152"/>
      <c r="O103" s="152"/>
      <c r="P103" s="152"/>
      <c r="Q103" s="152"/>
      <c r="R103" s="152"/>
      <c r="S103" s="152">
        <f>J103-O103-P103-T103</f>
        <v>4307.8</v>
      </c>
      <c r="T103" s="260">
        <v>0</v>
      </c>
    </row>
    <row r="104" spans="1:20" ht="15">
      <c r="A104" s="338"/>
      <c r="B104" s="291"/>
      <c r="C104" s="313"/>
      <c r="D104" s="311"/>
      <c r="E104" s="311"/>
      <c r="F104" s="313"/>
      <c r="G104" s="311"/>
      <c r="H104" s="151">
        <v>172121</v>
      </c>
      <c r="I104" s="153">
        <v>43068</v>
      </c>
      <c r="J104" s="152">
        <v>1877.7</v>
      </c>
      <c r="K104" s="152">
        <v>1877.7</v>
      </c>
      <c r="L104" s="152">
        <v>1877.7</v>
      </c>
      <c r="M104" s="152"/>
      <c r="N104" s="152"/>
      <c r="O104" s="152"/>
      <c r="P104" s="152"/>
      <c r="Q104" s="152"/>
      <c r="R104" s="152"/>
      <c r="S104" s="152">
        <f>J104-O104-P104-T104</f>
        <v>1877.7</v>
      </c>
      <c r="T104" s="260">
        <v>0</v>
      </c>
    </row>
    <row r="105" spans="1:20" ht="15">
      <c r="A105" s="338"/>
      <c r="B105" s="291"/>
      <c r="C105" s="313"/>
      <c r="D105" s="311"/>
      <c r="E105" s="311"/>
      <c r="F105" s="313"/>
      <c r="G105" s="311"/>
      <c r="H105" s="151">
        <v>172120</v>
      </c>
      <c r="I105" s="153">
        <v>43068</v>
      </c>
      <c r="J105" s="152">
        <v>4384.8</v>
      </c>
      <c r="K105" s="152">
        <v>4384.8</v>
      </c>
      <c r="L105" s="152">
        <v>4384.8</v>
      </c>
      <c r="M105" s="152"/>
      <c r="N105" s="152"/>
      <c r="O105" s="152"/>
      <c r="P105" s="152"/>
      <c r="Q105" s="152"/>
      <c r="R105" s="152"/>
      <c r="S105" s="152">
        <f>J105-O105-P105-T105</f>
        <v>4384.8</v>
      </c>
      <c r="T105" s="260">
        <v>0</v>
      </c>
    </row>
    <row r="106" spans="1:20" ht="15">
      <c r="A106" s="338"/>
      <c r="B106" s="291"/>
      <c r="C106" s="313"/>
      <c r="D106" s="311"/>
      <c r="E106" s="311"/>
      <c r="F106" s="313"/>
      <c r="G106" s="311"/>
      <c r="H106" s="151">
        <v>174026</v>
      </c>
      <c r="I106" s="153">
        <v>43089</v>
      </c>
      <c r="J106" s="152">
        <v>1129.24</v>
      </c>
      <c r="K106" s="152">
        <v>1129.24</v>
      </c>
      <c r="L106" s="152"/>
      <c r="M106" s="152">
        <v>1129.24</v>
      </c>
      <c r="N106" s="152"/>
      <c r="O106" s="152"/>
      <c r="P106" s="152"/>
      <c r="Q106" s="152"/>
      <c r="R106" s="152"/>
      <c r="S106" s="152">
        <f aca="true" t="shared" si="14" ref="S106:S111">J106-O106-P106-T106</f>
        <v>0</v>
      </c>
      <c r="T106" s="152">
        <v>1129.24</v>
      </c>
    </row>
    <row r="107" spans="1:20" ht="15">
      <c r="A107" s="338"/>
      <c r="B107" s="291"/>
      <c r="C107" s="313"/>
      <c r="D107" s="311"/>
      <c r="E107" s="311"/>
      <c r="F107" s="313"/>
      <c r="G107" s="311"/>
      <c r="H107" s="151">
        <v>172136</v>
      </c>
      <c r="I107" s="153">
        <v>43098</v>
      </c>
      <c r="J107" s="152">
        <v>1611.68</v>
      </c>
      <c r="K107" s="152">
        <v>1611.68</v>
      </c>
      <c r="L107" s="152"/>
      <c r="M107" s="152">
        <v>1611.68</v>
      </c>
      <c r="N107" s="152"/>
      <c r="O107" s="152"/>
      <c r="P107" s="152"/>
      <c r="Q107" s="152"/>
      <c r="R107" s="152"/>
      <c r="S107" s="152">
        <f t="shared" si="14"/>
        <v>0</v>
      </c>
      <c r="T107" s="152">
        <v>1611.68</v>
      </c>
    </row>
    <row r="108" spans="1:20" ht="15">
      <c r="A108" s="338"/>
      <c r="B108" s="291"/>
      <c r="C108" s="313"/>
      <c r="D108" s="311"/>
      <c r="E108" s="311"/>
      <c r="F108" s="313"/>
      <c r="G108" s="311"/>
      <c r="H108" s="151">
        <v>174024</v>
      </c>
      <c r="I108" s="153">
        <v>43089</v>
      </c>
      <c r="J108" s="152">
        <v>4516.97</v>
      </c>
      <c r="K108" s="152">
        <v>4516.97</v>
      </c>
      <c r="L108" s="152"/>
      <c r="M108" s="152">
        <v>4516.97</v>
      </c>
      <c r="N108" s="152"/>
      <c r="O108" s="152"/>
      <c r="P108" s="152"/>
      <c r="Q108" s="152"/>
      <c r="R108" s="152"/>
      <c r="S108" s="152">
        <f t="shared" si="14"/>
        <v>0</v>
      </c>
      <c r="T108" s="152">
        <v>4516.97</v>
      </c>
    </row>
    <row r="109" spans="1:20" ht="15">
      <c r="A109" s="338"/>
      <c r="B109" s="291"/>
      <c r="C109" s="313"/>
      <c r="D109" s="311"/>
      <c r="E109" s="311"/>
      <c r="F109" s="313"/>
      <c r="G109" s="311"/>
      <c r="H109" s="151">
        <v>174025</v>
      </c>
      <c r="I109" s="153">
        <v>43089</v>
      </c>
      <c r="J109" s="152">
        <v>1119.99</v>
      </c>
      <c r="K109" s="152">
        <v>1119.99</v>
      </c>
      <c r="L109" s="152"/>
      <c r="M109" s="152">
        <v>1119.99</v>
      </c>
      <c r="N109" s="152"/>
      <c r="O109" s="152"/>
      <c r="P109" s="152"/>
      <c r="Q109" s="152"/>
      <c r="R109" s="152"/>
      <c r="S109" s="152">
        <f t="shared" si="14"/>
        <v>0</v>
      </c>
      <c r="T109" s="152">
        <v>1119.99</v>
      </c>
    </row>
    <row r="110" spans="1:20" ht="15">
      <c r="A110" s="338"/>
      <c r="B110" s="291"/>
      <c r="C110" s="313"/>
      <c r="D110" s="311"/>
      <c r="E110" s="311"/>
      <c r="F110" s="313"/>
      <c r="G110" s="311"/>
      <c r="H110" s="151">
        <v>172126</v>
      </c>
      <c r="I110" s="153">
        <v>43081</v>
      </c>
      <c r="J110" s="152">
        <v>189.25</v>
      </c>
      <c r="K110" s="152">
        <v>189.25</v>
      </c>
      <c r="L110" s="152"/>
      <c r="M110" s="152">
        <v>189.25</v>
      </c>
      <c r="N110" s="152"/>
      <c r="O110" s="152"/>
      <c r="P110" s="152"/>
      <c r="Q110" s="152"/>
      <c r="R110" s="152"/>
      <c r="S110" s="152">
        <f t="shared" si="14"/>
        <v>0</v>
      </c>
      <c r="T110" s="152">
        <v>189.25</v>
      </c>
    </row>
    <row r="111" spans="1:20" ht="15">
      <c r="A111" s="338"/>
      <c r="B111" s="291"/>
      <c r="C111" s="313"/>
      <c r="D111" s="311"/>
      <c r="E111" s="311"/>
      <c r="F111" s="313"/>
      <c r="G111" s="311"/>
      <c r="H111" s="151">
        <v>172137</v>
      </c>
      <c r="I111" s="153">
        <v>43098</v>
      </c>
      <c r="J111" s="152">
        <v>1522.2</v>
      </c>
      <c r="K111" s="152">
        <v>1522.2</v>
      </c>
      <c r="L111" s="152"/>
      <c r="M111" s="152">
        <v>1522.2</v>
      </c>
      <c r="N111" s="152"/>
      <c r="O111" s="152"/>
      <c r="P111" s="152"/>
      <c r="Q111" s="152"/>
      <c r="R111" s="152"/>
      <c r="S111" s="152">
        <f t="shared" si="14"/>
        <v>0</v>
      </c>
      <c r="T111" s="152">
        <v>1522.2</v>
      </c>
    </row>
    <row r="112" spans="1:20" ht="15">
      <c r="A112" s="338"/>
      <c r="B112" s="291"/>
      <c r="C112" s="313"/>
      <c r="D112" s="311"/>
      <c r="E112" s="311"/>
      <c r="F112" s="313"/>
      <c r="G112" s="311"/>
      <c r="H112" s="151">
        <v>172138</v>
      </c>
      <c r="I112" s="153">
        <v>43098</v>
      </c>
      <c r="J112" s="152">
        <v>4663.3</v>
      </c>
      <c r="K112" s="152">
        <v>4663.3</v>
      </c>
      <c r="L112" s="257"/>
      <c r="M112" s="152">
        <v>4663.3</v>
      </c>
      <c r="N112" s="257"/>
      <c r="O112" s="257"/>
      <c r="P112" s="257"/>
      <c r="Q112" s="257"/>
      <c r="R112" s="257"/>
      <c r="S112" s="152">
        <f>J112-O112-P112-T112</f>
        <v>0</v>
      </c>
      <c r="T112" s="152">
        <v>4663.3</v>
      </c>
    </row>
    <row r="113" spans="1:20" ht="15">
      <c r="A113" s="338"/>
      <c r="B113" s="291"/>
      <c r="C113" s="313"/>
      <c r="D113" s="311"/>
      <c r="E113" s="311"/>
      <c r="F113" s="313"/>
      <c r="G113" s="311"/>
      <c r="H113" s="151">
        <v>172139</v>
      </c>
      <c r="I113" s="153">
        <v>43098</v>
      </c>
      <c r="J113" s="152">
        <v>12839.61</v>
      </c>
      <c r="K113" s="152">
        <v>12839.61</v>
      </c>
      <c r="L113" s="152"/>
      <c r="M113" s="152">
        <v>12839.61</v>
      </c>
      <c r="N113" s="152"/>
      <c r="O113" s="152"/>
      <c r="P113" s="152"/>
      <c r="Q113" s="152"/>
      <c r="R113" s="152"/>
      <c r="S113" s="152">
        <f>J113-O113-P113-T113</f>
        <v>0</v>
      </c>
      <c r="T113" s="152">
        <v>12839.61</v>
      </c>
    </row>
    <row r="114" spans="1:20" ht="15">
      <c r="A114" s="103"/>
      <c r="B114" s="62" t="s">
        <v>13</v>
      </c>
      <c r="C114" s="107"/>
      <c r="D114" s="106"/>
      <c r="E114" s="104"/>
      <c r="F114" s="105"/>
      <c r="G114" s="104"/>
      <c r="H114" s="159"/>
      <c r="I114" s="160"/>
      <c r="J114" s="206">
        <f>SUM(J102:J113)</f>
        <v>49923.76000000001</v>
      </c>
      <c r="K114" s="206">
        <f>SUM(K102:K113)</f>
        <v>49923.76000000001</v>
      </c>
      <c r="L114" s="206">
        <f>SUM(L102:L113)</f>
        <v>22331.52</v>
      </c>
      <c r="M114" s="206">
        <f>SUM(M102:M113)</f>
        <v>27592.24</v>
      </c>
      <c r="N114" s="206">
        <f>SUM(N102:N113)</f>
        <v>0</v>
      </c>
      <c r="O114" s="206">
        <v>0</v>
      </c>
      <c r="P114" s="206">
        <f>SUM(P102:P113)</f>
        <v>0</v>
      </c>
      <c r="Q114" s="206"/>
      <c r="R114" s="206">
        <f>SUM(R102:R113)</f>
        <v>0</v>
      </c>
      <c r="S114" s="206">
        <f>SUM(S102:S113)</f>
        <v>22331.52</v>
      </c>
      <c r="T114" s="206">
        <f>SUM(T102:T113)</f>
        <v>27592.24</v>
      </c>
    </row>
    <row r="115" spans="1:20" ht="15" customHeight="1">
      <c r="A115" s="338">
        <v>12</v>
      </c>
      <c r="B115" s="290" t="s">
        <v>42</v>
      </c>
      <c r="C115" s="334"/>
      <c r="D115" s="315"/>
      <c r="E115" s="339"/>
      <c r="F115" s="334"/>
      <c r="G115" s="315"/>
      <c r="H115" s="209">
        <v>5425</v>
      </c>
      <c r="I115" s="153">
        <v>43068</v>
      </c>
      <c r="J115" s="210">
        <v>170.32</v>
      </c>
      <c r="K115" s="210">
        <v>170.32</v>
      </c>
      <c r="L115" s="210">
        <v>170.32</v>
      </c>
      <c r="M115" s="210"/>
      <c r="N115" s="210"/>
      <c r="O115" s="210"/>
      <c r="P115" s="210"/>
      <c r="Q115" s="210"/>
      <c r="R115" s="210"/>
      <c r="S115" s="152">
        <f>J115-O115-P115-T115</f>
        <v>170.32</v>
      </c>
      <c r="T115" s="260">
        <v>0</v>
      </c>
    </row>
    <row r="116" spans="1:20" ht="15">
      <c r="A116" s="338"/>
      <c r="B116" s="291"/>
      <c r="C116" s="335"/>
      <c r="D116" s="316"/>
      <c r="E116" s="340"/>
      <c r="F116" s="335"/>
      <c r="G116" s="316"/>
      <c r="H116" s="151">
        <v>5373</v>
      </c>
      <c r="I116" s="153">
        <v>43069</v>
      </c>
      <c r="J116" s="152">
        <v>94.63</v>
      </c>
      <c r="K116" s="152">
        <v>94.63</v>
      </c>
      <c r="L116" s="152">
        <v>94.63</v>
      </c>
      <c r="M116" s="152"/>
      <c r="N116" s="152"/>
      <c r="O116" s="152"/>
      <c r="P116" s="152"/>
      <c r="Q116" s="152"/>
      <c r="R116" s="152"/>
      <c r="S116" s="152">
        <f>J116-O116-P116-T116</f>
        <v>94.63</v>
      </c>
      <c r="T116" s="260">
        <v>0</v>
      </c>
    </row>
    <row r="117" spans="1:20" ht="15">
      <c r="A117" s="338"/>
      <c r="B117" s="291"/>
      <c r="C117" s="335"/>
      <c r="D117" s="316"/>
      <c r="E117" s="340"/>
      <c r="F117" s="335"/>
      <c r="G117" s="316"/>
      <c r="H117" s="151">
        <v>5097</v>
      </c>
      <c r="I117" s="153">
        <v>43069</v>
      </c>
      <c r="J117" s="152">
        <v>170.32</v>
      </c>
      <c r="K117" s="152">
        <v>126.17</v>
      </c>
      <c r="L117" s="152">
        <v>126.17</v>
      </c>
      <c r="M117" s="152"/>
      <c r="N117" s="152"/>
      <c r="O117" s="152"/>
      <c r="P117" s="152">
        <v>44.15</v>
      </c>
      <c r="Q117" s="152"/>
      <c r="R117" s="152"/>
      <c r="S117" s="152">
        <v>126.17</v>
      </c>
      <c r="T117" s="260">
        <v>0</v>
      </c>
    </row>
    <row r="118" spans="1:20" ht="15">
      <c r="A118" s="338"/>
      <c r="B118" s="291"/>
      <c r="C118" s="335"/>
      <c r="D118" s="316"/>
      <c r="E118" s="340"/>
      <c r="F118" s="335"/>
      <c r="G118" s="316"/>
      <c r="H118" s="209">
        <v>5100</v>
      </c>
      <c r="I118" s="153">
        <v>43069</v>
      </c>
      <c r="J118" s="210">
        <v>176.63</v>
      </c>
      <c r="K118" s="210">
        <v>132.48</v>
      </c>
      <c r="L118" s="210">
        <v>132.48</v>
      </c>
      <c r="M118" s="210"/>
      <c r="N118" s="210"/>
      <c r="O118" s="210"/>
      <c r="P118" s="152">
        <v>44.15</v>
      </c>
      <c r="Q118" s="152"/>
      <c r="R118" s="210"/>
      <c r="S118" s="210">
        <v>132.48</v>
      </c>
      <c r="T118" s="260">
        <v>0</v>
      </c>
    </row>
    <row r="119" spans="1:20" ht="15">
      <c r="A119" s="338"/>
      <c r="B119" s="291"/>
      <c r="C119" s="335"/>
      <c r="D119" s="316"/>
      <c r="E119" s="340"/>
      <c r="F119" s="335"/>
      <c r="G119" s="316"/>
      <c r="H119" s="151">
        <v>5125</v>
      </c>
      <c r="I119" s="153">
        <v>43069</v>
      </c>
      <c r="J119" s="152">
        <v>138.78</v>
      </c>
      <c r="K119" s="152">
        <v>138.78</v>
      </c>
      <c r="L119" s="152">
        <v>138.78</v>
      </c>
      <c r="M119" s="152"/>
      <c r="N119" s="152"/>
      <c r="O119" s="152"/>
      <c r="P119" s="152"/>
      <c r="Q119" s="152"/>
      <c r="R119" s="152"/>
      <c r="S119" s="152">
        <f aca="true" t="shared" si="15" ref="S119:S127">J119-O119-P119-T119</f>
        <v>138.78</v>
      </c>
      <c r="T119" s="260">
        <v>0</v>
      </c>
    </row>
    <row r="120" spans="1:20" ht="15">
      <c r="A120" s="338"/>
      <c r="B120" s="291"/>
      <c r="C120" s="335"/>
      <c r="D120" s="316"/>
      <c r="E120" s="340"/>
      <c r="F120" s="335"/>
      <c r="G120" s="316"/>
      <c r="H120" s="151">
        <v>5145</v>
      </c>
      <c r="I120" s="153">
        <v>43069</v>
      </c>
      <c r="J120" s="152">
        <v>100.93</v>
      </c>
      <c r="K120" s="152">
        <v>100.93</v>
      </c>
      <c r="L120" s="152">
        <v>100.93</v>
      </c>
      <c r="M120" s="152"/>
      <c r="N120" s="152"/>
      <c r="O120" s="152"/>
      <c r="P120" s="152"/>
      <c r="Q120" s="152"/>
      <c r="R120" s="152"/>
      <c r="S120" s="152">
        <f t="shared" si="15"/>
        <v>100.93</v>
      </c>
      <c r="T120" s="260">
        <v>0</v>
      </c>
    </row>
    <row r="121" spans="1:20" ht="15">
      <c r="A121" s="338"/>
      <c r="B121" s="291"/>
      <c r="C121" s="335"/>
      <c r="D121" s="316"/>
      <c r="E121" s="340"/>
      <c r="F121" s="335"/>
      <c r="G121" s="316"/>
      <c r="H121" s="151">
        <v>5159</v>
      </c>
      <c r="I121" s="153">
        <v>43069</v>
      </c>
      <c r="J121" s="152">
        <v>138.78</v>
      </c>
      <c r="K121" s="152">
        <v>138.78</v>
      </c>
      <c r="L121" s="152">
        <v>138.78</v>
      </c>
      <c r="M121" s="152"/>
      <c r="N121" s="152"/>
      <c r="O121" s="152"/>
      <c r="P121" s="152"/>
      <c r="Q121" s="152"/>
      <c r="R121" s="152"/>
      <c r="S121" s="152">
        <f t="shared" si="15"/>
        <v>138.78</v>
      </c>
      <c r="T121" s="260">
        <v>0</v>
      </c>
    </row>
    <row r="122" spans="1:20" ht="15">
      <c r="A122" s="338"/>
      <c r="B122" s="291"/>
      <c r="C122" s="335"/>
      <c r="D122" s="316"/>
      <c r="E122" s="340"/>
      <c r="F122" s="335"/>
      <c r="G122" s="316"/>
      <c r="H122" s="151">
        <v>5316</v>
      </c>
      <c r="I122" s="153">
        <v>43069</v>
      </c>
      <c r="J122" s="152">
        <v>132.47</v>
      </c>
      <c r="K122" s="152">
        <v>132.47</v>
      </c>
      <c r="L122" s="152">
        <v>132.47</v>
      </c>
      <c r="M122" s="152"/>
      <c r="N122" s="152"/>
      <c r="O122" s="152"/>
      <c r="P122" s="152"/>
      <c r="Q122" s="152"/>
      <c r="R122" s="152"/>
      <c r="S122" s="152">
        <f t="shared" si="15"/>
        <v>132.47</v>
      </c>
      <c r="T122" s="260">
        <v>0</v>
      </c>
    </row>
    <row r="123" spans="1:20" ht="15">
      <c r="A123" s="338"/>
      <c r="B123" s="291"/>
      <c r="C123" s="335"/>
      <c r="D123" s="316"/>
      <c r="E123" s="340"/>
      <c r="F123" s="335"/>
      <c r="G123" s="316"/>
      <c r="H123" s="151">
        <v>5334</v>
      </c>
      <c r="I123" s="153">
        <v>43069</v>
      </c>
      <c r="J123" s="152">
        <v>132.47</v>
      </c>
      <c r="K123" s="152">
        <v>132.47</v>
      </c>
      <c r="L123" s="152">
        <v>132.47</v>
      </c>
      <c r="M123" s="152"/>
      <c r="N123" s="152"/>
      <c r="O123" s="152"/>
      <c r="P123" s="152"/>
      <c r="Q123" s="152"/>
      <c r="R123" s="152"/>
      <c r="S123" s="152">
        <f t="shared" si="15"/>
        <v>132.47</v>
      </c>
      <c r="T123" s="260">
        <v>0</v>
      </c>
    </row>
    <row r="124" spans="1:20" ht="15">
      <c r="A124" s="338"/>
      <c r="B124" s="291"/>
      <c r="C124" s="335"/>
      <c r="D124" s="316"/>
      <c r="E124" s="340"/>
      <c r="F124" s="335"/>
      <c r="G124" s="316"/>
      <c r="H124" s="151">
        <v>5371</v>
      </c>
      <c r="I124" s="153">
        <v>43069</v>
      </c>
      <c r="J124" s="152">
        <v>182.94</v>
      </c>
      <c r="K124" s="152">
        <v>182.94</v>
      </c>
      <c r="L124" s="152">
        <v>182.94</v>
      </c>
      <c r="M124" s="152"/>
      <c r="N124" s="152"/>
      <c r="O124" s="152"/>
      <c r="P124" s="152"/>
      <c r="Q124" s="152"/>
      <c r="R124" s="152"/>
      <c r="S124" s="152">
        <f t="shared" si="15"/>
        <v>182.94</v>
      </c>
      <c r="T124" s="260">
        <v>0</v>
      </c>
    </row>
    <row r="125" spans="1:20" ht="15">
      <c r="A125" s="338"/>
      <c r="B125" s="291"/>
      <c r="C125" s="335"/>
      <c r="D125" s="316"/>
      <c r="E125" s="340"/>
      <c r="F125" s="335"/>
      <c r="G125" s="316"/>
      <c r="H125" s="151">
        <v>5382</v>
      </c>
      <c r="I125" s="153">
        <v>43069</v>
      </c>
      <c r="J125" s="209">
        <v>170.32</v>
      </c>
      <c r="K125" s="209">
        <v>170.32</v>
      </c>
      <c r="L125" s="209">
        <v>170.32</v>
      </c>
      <c r="M125" s="209"/>
      <c r="N125" s="152"/>
      <c r="O125" s="152"/>
      <c r="P125" s="152"/>
      <c r="Q125" s="152"/>
      <c r="R125" s="152"/>
      <c r="S125" s="152">
        <f t="shared" si="15"/>
        <v>170.32</v>
      </c>
      <c r="T125" s="260">
        <v>0</v>
      </c>
    </row>
    <row r="126" spans="1:20" ht="15">
      <c r="A126" s="338"/>
      <c r="B126" s="291"/>
      <c r="C126" s="335"/>
      <c r="D126" s="316"/>
      <c r="E126" s="340"/>
      <c r="F126" s="335"/>
      <c r="G126" s="316"/>
      <c r="H126" s="209">
        <v>5470</v>
      </c>
      <c r="I126" s="153">
        <v>43069</v>
      </c>
      <c r="J126" s="152">
        <v>1135.5</v>
      </c>
      <c r="K126" s="152">
        <v>965.18</v>
      </c>
      <c r="L126" s="152">
        <v>965.18</v>
      </c>
      <c r="M126" s="152"/>
      <c r="N126" s="152"/>
      <c r="O126" s="152"/>
      <c r="P126" s="152">
        <v>170.32</v>
      </c>
      <c r="Q126" s="152"/>
      <c r="R126" s="152"/>
      <c r="S126" s="152">
        <f t="shared" si="15"/>
        <v>965.1800000000001</v>
      </c>
      <c r="T126" s="260">
        <v>0</v>
      </c>
    </row>
    <row r="127" spans="1:20" ht="15">
      <c r="A127" s="338"/>
      <c r="B127" s="291"/>
      <c r="C127" s="335"/>
      <c r="D127" s="316"/>
      <c r="E127" s="340"/>
      <c r="F127" s="335"/>
      <c r="G127" s="316"/>
      <c r="H127" s="209">
        <v>5475</v>
      </c>
      <c r="I127" s="153">
        <v>43069</v>
      </c>
      <c r="J127" s="152">
        <v>2713.48</v>
      </c>
      <c r="K127" s="152">
        <v>2519.66</v>
      </c>
      <c r="L127" s="152">
        <v>2519.66</v>
      </c>
      <c r="M127" s="152"/>
      <c r="N127" s="152"/>
      <c r="O127" s="152"/>
      <c r="P127" s="152">
        <v>193.82</v>
      </c>
      <c r="Q127" s="152"/>
      <c r="R127" s="152"/>
      <c r="S127" s="152">
        <f t="shared" si="15"/>
        <v>2519.66</v>
      </c>
      <c r="T127" s="260">
        <v>0</v>
      </c>
    </row>
    <row r="128" spans="1:20" ht="15">
      <c r="A128" s="338"/>
      <c r="B128" s="291"/>
      <c r="C128" s="335"/>
      <c r="D128" s="316"/>
      <c r="E128" s="340"/>
      <c r="F128" s="335"/>
      <c r="G128" s="316"/>
      <c r="H128" s="209">
        <v>5467</v>
      </c>
      <c r="I128" s="153">
        <v>43069</v>
      </c>
      <c r="J128" s="210">
        <v>17600.25</v>
      </c>
      <c r="K128" s="152">
        <v>17057.72</v>
      </c>
      <c r="L128" s="152">
        <v>17057.72</v>
      </c>
      <c r="M128" s="210"/>
      <c r="N128" s="210">
        <v>353.28</v>
      </c>
      <c r="O128" s="210"/>
      <c r="P128" s="210">
        <v>189.25</v>
      </c>
      <c r="Q128" s="210"/>
      <c r="R128" s="210"/>
      <c r="S128" s="152">
        <v>17057.72</v>
      </c>
      <c r="T128" s="260">
        <v>0</v>
      </c>
    </row>
    <row r="129" spans="1:20" ht="15">
      <c r="A129" s="338"/>
      <c r="B129" s="291"/>
      <c r="C129" s="335"/>
      <c r="D129" s="316"/>
      <c r="E129" s="340"/>
      <c r="F129" s="335"/>
      <c r="G129" s="316"/>
      <c r="H129" s="151">
        <v>5314</v>
      </c>
      <c r="I129" s="153">
        <v>43069</v>
      </c>
      <c r="J129" s="152">
        <v>132.47</v>
      </c>
      <c r="K129" s="152">
        <v>132.47</v>
      </c>
      <c r="L129" s="152">
        <v>132.47</v>
      </c>
      <c r="M129" s="152"/>
      <c r="N129" s="152"/>
      <c r="O129" s="152"/>
      <c r="P129" s="152"/>
      <c r="Q129" s="152"/>
      <c r="R129" s="152"/>
      <c r="S129" s="152">
        <f aca="true" t="shared" si="16" ref="S129:S145">J129-O129-P129-T129</f>
        <v>132.47</v>
      </c>
      <c r="T129" s="260">
        <v>0</v>
      </c>
    </row>
    <row r="130" spans="1:20" ht="15">
      <c r="A130" s="338"/>
      <c r="B130" s="291"/>
      <c r="C130" s="335"/>
      <c r="D130" s="316"/>
      <c r="E130" s="340"/>
      <c r="F130" s="335"/>
      <c r="G130" s="316"/>
      <c r="H130" s="151">
        <v>1095</v>
      </c>
      <c r="I130" s="153">
        <v>43070</v>
      </c>
      <c r="J130" s="152">
        <v>189.25</v>
      </c>
      <c r="K130" s="152">
        <v>189.25</v>
      </c>
      <c r="L130" s="152"/>
      <c r="M130" s="152">
        <v>189.25</v>
      </c>
      <c r="N130" s="152"/>
      <c r="O130" s="152"/>
      <c r="P130" s="152"/>
      <c r="Q130" s="152"/>
      <c r="R130" s="152"/>
      <c r="S130" s="152">
        <f t="shared" si="16"/>
        <v>0</v>
      </c>
      <c r="T130" s="152">
        <v>189.25</v>
      </c>
    </row>
    <row r="131" spans="1:20" ht="15">
      <c r="A131" s="338"/>
      <c r="B131" s="291"/>
      <c r="C131" s="335"/>
      <c r="D131" s="316"/>
      <c r="E131" s="340"/>
      <c r="F131" s="335"/>
      <c r="G131" s="316"/>
      <c r="H131" s="151">
        <v>1096</v>
      </c>
      <c r="I131" s="153">
        <v>43070</v>
      </c>
      <c r="J131" s="152">
        <v>757</v>
      </c>
      <c r="K131" s="152">
        <v>567.75</v>
      </c>
      <c r="L131" s="152"/>
      <c r="M131" s="152">
        <v>567.75</v>
      </c>
      <c r="N131" s="152"/>
      <c r="O131" s="152"/>
      <c r="P131" s="152">
        <v>189.25</v>
      </c>
      <c r="Q131" s="152"/>
      <c r="R131" s="152"/>
      <c r="S131" s="152">
        <f t="shared" si="16"/>
        <v>0</v>
      </c>
      <c r="T131" s="152">
        <v>567.75</v>
      </c>
    </row>
    <row r="132" spans="1:20" ht="15">
      <c r="A132" s="338"/>
      <c r="B132" s="291"/>
      <c r="C132" s="335"/>
      <c r="D132" s="316"/>
      <c r="E132" s="340"/>
      <c r="F132" s="335"/>
      <c r="G132" s="316"/>
      <c r="H132" s="151">
        <v>5734</v>
      </c>
      <c r="I132" s="153">
        <v>43100</v>
      </c>
      <c r="J132" s="152">
        <v>182.94</v>
      </c>
      <c r="K132" s="152">
        <v>182.94</v>
      </c>
      <c r="L132" s="152"/>
      <c r="M132" s="152">
        <v>182.94</v>
      </c>
      <c r="N132" s="152"/>
      <c r="O132" s="152"/>
      <c r="P132" s="152"/>
      <c r="Q132" s="152"/>
      <c r="R132" s="152"/>
      <c r="S132" s="152">
        <f t="shared" si="16"/>
        <v>0</v>
      </c>
      <c r="T132" s="152">
        <v>182.94</v>
      </c>
    </row>
    <row r="133" spans="1:20" ht="15">
      <c r="A133" s="338"/>
      <c r="B133" s="291"/>
      <c r="C133" s="335"/>
      <c r="D133" s="316"/>
      <c r="E133" s="340"/>
      <c r="F133" s="335"/>
      <c r="G133" s="316"/>
      <c r="H133" s="151">
        <v>5602</v>
      </c>
      <c r="I133" s="153">
        <v>43100</v>
      </c>
      <c r="J133" s="152">
        <v>31.54</v>
      </c>
      <c r="K133" s="152">
        <v>31.54</v>
      </c>
      <c r="L133" s="152"/>
      <c r="M133" s="152">
        <v>31.54</v>
      </c>
      <c r="N133" s="152"/>
      <c r="O133" s="152"/>
      <c r="P133" s="152"/>
      <c r="Q133" s="152"/>
      <c r="R133" s="152"/>
      <c r="S133" s="152">
        <f t="shared" si="16"/>
        <v>0</v>
      </c>
      <c r="T133" s="152">
        <v>31.54</v>
      </c>
    </row>
    <row r="134" spans="1:20" ht="15">
      <c r="A134" s="338"/>
      <c r="B134" s="291"/>
      <c r="C134" s="335"/>
      <c r="D134" s="316"/>
      <c r="E134" s="340"/>
      <c r="F134" s="335"/>
      <c r="G134" s="316"/>
      <c r="H134" s="151">
        <v>5610</v>
      </c>
      <c r="I134" s="153">
        <v>43100</v>
      </c>
      <c r="J134" s="152">
        <v>145.09</v>
      </c>
      <c r="K134" s="152">
        <v>145.09</v>
      </c>
      <c r="L134" s="152"/>
      <c r="M134" s="152">
        <v>145.09</v>
      </c>
      <c r="N134" s="152"/>
      <c r="O134" s="152"/>
      <c r="P134" s="152"/>
      <c r="Q134" s="152"/>
      <c r="R134" s="152"/>
      <c r="S134" s="152">
        <f t="shared" si="16"/>
        <v>0</v>
      </c>
      <c r="T134" s="152">
        <v>145.09</v>
      </c>
    </row>
    <row r="135" spans="1:20" ht="15">
      <c r="A135" s="338"/>
      <c r="B135" s="291"/>
      <c r="C135" s="335"/>
      <c r="D135" s="316"/>
      <c r="E135" s="340"/>
      <c r="F135" s="335"/>
      <c r="G135" s="316"/>
      <c r="H135" s="151">
        <v>5636</v>
      </c>
      <c r="I135" s="153">
        <v>43100</v>
      </c>
      <c r="J135" s="152">
        <v>63.08</v>
      </c>
      <c r="K135" s="152">
        <v>63.08</v>
      </c>
      <c r="L135" s="152"/>
      <c r="M135" s="152">
        <v>63.08</v>
      </c>
      <c r="N135" s="152"/>
      <c r="O135" s="152"/>
      <c r="P135" s="152"/>
      <c r="Q135" s="152"/>
      <c r="R135" s="152"/>
      <c r="S135" s="152">
        <f t="shared" si="16"/>
        <v>0</v>
      </c>
      <c r="T135" s="152">
        <v>63.08</v>
      </c>
    </row>
    <row r="136" spans="1:20" ht="15">
      <c r="A136" s="338"/>
      <c r="B136" s="291"/>
      <c r="C136" s="335"/>
      <c r="D136" s="316"/>
      <c r="E136" s="340"/>
      <c r="F136" s="335"/>
      <c r="G136" s="316"/>
      <c r="H136" s="151">
        <v>5637</v>
      </c>
      <c r="I136" s="153">
        <v>43100</v>
      </c>
      <c r="J136" s="152">
        <v>75.7</v>
      </c>
      <c r="K136" s="152">
        <v>75.7</v>
      </c>
      <c r="L136" s="152"/>
      <c r="M136" s="152">
        <v>75.7</v>
      </c>
      <c r="N136" s="152"/>
      <c r="O136" s="152"/>
      <c r="P136" s="152"/>
      <c r="Q136" s="152"/>
      <c r="R136" s="152"/>
      <c r="S136" s="152">
        <f t="shared" si="16"/>
        <v>0</v>
      </c>
      <c r="T136" s="152">
        <v>75.7</v>
      </c>
    </row>
    <row r="137" spans="1:20" ht="15">
      <c r="A137" s="338"/>
      <c r="B137" s="291"/>
      <c r="C137" s="335"/>
      <c r="D137" s="316"/>
      <c r="E137" s="340"/>
      <c r="F137" s="335"/>
      <c r="G137" s="316"/>
      <c r="H137" s="151">
        <v>5536</v>
      </c>
      <c r="I137" s="153">
        <v>43099</v>
      </c>
      <c r="J137" s="152">
        <v>50.47</v>
      </c>
      <c r="K137" s="152">
        <v>50.47</v>
      </c>
      <c r="L137" s="152"/>
      <c r="M137" s="152">
        <v>50.47</v>
      </c>
      <c r="N137" s="152"/>
      <c r="O137" s="152"/>
      <c r="P137" s="152"/>
      <c r="Q137" s="152"/>
      <c r="R137" s="152"/>
      <c r="S137" s="152">
        <f t="shared" si="16"/>
        <v>0</v>
      </c>
      <c r="T137" s="152">
        <v>50.47</v>
      </c>
    </row>
    <row r="138" spans="1:20" ht="15">
      <c r="A138" s="338"/>
      <c r="B138" s="291"/>
      <c r="C138" s="335"/>
      <c r="D138" s="316"/>
      <c r="E138" s="340"/>
      <c r="F138" s="335"/>
      <c r="G138" s="316"/>
      <c r="H138" s="151">
        <v>5590</v>
      </c>
      <c r="I138" s="153">
        <v>43100</v>
      </c>
      <c r="J138" s="152">
        <v>50.47</v>
      </c>
      <c r="K138" s="152">
        <v>50.47</v>
      </c>
      <c r="L138" s="152"/>
      <c r="M138" s="152">
        <v>50.47</v>
      </c>
      <c r="N138" s="152"/>
      <c r="O138" s="152"/>
      <c r="P138" s="152"/>
      <c r="Q138" s="152"/>
      <c r="R138" s="152"/>
      <c r="S138" s="152">
        <f t="shared" si="16"/>
        <v>0</v>
      </c>
      <c r="T138" s="152">
        <v>50.47</v>
      </c>
    </row>
    <row r="139" spans="1:20" ht="15">
      <c r="A139" s="338"/>
      <c r="B139" s="291"/>
      <c r="C139" s="335"/>
      <c r="D139" s="316"/>
      <c r="E139" s="340"/>
      <c r="F139" s="335"/>
      <c r="G139" s="316"/>
      <c r="H139" s="151">
        <v>5564</v>
      </c>
      <c r="I139" s="153">
        <v>43100</v>
      </c>
      <c r="J139" s="152">
        <v>25.23</v>
      </c>
      <c r="K139" s="152">
        <v>25.23</v>
      </c>
      <c r="L139" s="152"/>
      <c r="M139" s="152">
        <v>25.23</v>
      </c>
      <c r="N139" s="152"/>
      <c r="O139" s="152"/>
      <c r="P139" s="152"/>
      <c r="Q139" s="152"/>
      <c r="R139" s="152"/>
      <c r="S139" s="152">
        <f t="shared" si="16"/>
        <v>0</v>
      </c>
      <c r="T139" s="152">
        <v>25.23</v>
      </c>
    </row>
    <row r="140" spans="1:20" ht="15">
      <c r="A140" s="338"/>
      <c r="B140" s="291"/>
      <c r="C140" s="335"/>
      <c r="D140" s="316"/>
      <c r="E140" s="340"/>
      <c r="F140" s="335"/>
      <c r="G140" s="316"/>
      <c r="H140" s="151">
        <v>5724</v>
      </c>
      <c r="I140" s="153">
        <v>43100</v>
      </c>
      <c r="J140" s="152">
        <v>132.47</v>
      </c>
      <c r="K140" s="152">
        <v>132.47</v>
      </c>
      <c r="L140" s="152"/>
      <c r="M140" s="152">
        <v>132.47</v>
      </c>
      <c r="N140" s="152"/>
      <c r="O140" s="152"/>
      <c r="P140" s="152"/>
      <c r="Q140" s="152"/>
      <c r="R140" s="152"/>
      <c r="S140" s="152">
        <f t="shared" si="16"/>
        <v>0</v>
      </c>
      <c r="T140" s="152">
        <v>132.47</v>
      </c>
    </row>
    <row r="141" spans="1:20" ht="15">
      <c r="A141" s="338"/>
      <c r="B141" s="291"/>
      <c r="C141" s="335"/>
      <c r="D141" s="316"/>
      <c r="E141" s="340"/>
      <c r="F141" s="335"/>
      <c r="G141" s="316"/>
      <c r="H141" s="151">
        <v>5721</v>
      </c>
      <c r="I141" s="153">
        <v>43100</v>
      </c>
      <c r="J141" s="152">
        <v>107.24</v>
      </c>
      <c r="K141" s="152">
        <v>107.24</v>
      </c>
      <c r="L141" s="152"/>
      <c r="M141" s="152">
        <v>107.24</v>
      </c>
      <c r="N141" s="152"/>
      <c r="O141" s="152"/>
      <c r="P141" s="152"/>
      <c r="Q141" s="152"/>
      <c r="R141" s="152"/>
      <c r="S141" s="152">
        <f t="shared" si="16"/>
        <v>0</v>
      </c>
      <c r="T141" s="152">
        <v>107.24</v>
      </c>
    </row>
    <row r="142" spans="1:20" ht="15">
      <c r="A142" s="338"/>
      <c r="B142" s="291"/>
      <c r="C142" s="335"/>
      <c r="D142" s="316"/>
      <c r="E142" s="340"/>
      <c r="F142" s="335"/>
      <c r="G142" s="316"/>
      <c r="H142" s="151">
        <v>5898</v>
      </c>
      <c r="I142" s="153">
        <v>43100</v>
      </c>
      <c r="J142" s="152">
        <v>378.5</v>
      </c>
      <c r="K142" s="152">
        <v>252.33</v>
      </c>
      <c r="L142" s="152"/>
      <c r="M142" s="152">
        <v>252.33</v>
      </c>
      <c r="N142" s="152"/>
      <c r="O142" s="152"/>
      <c r="P142" s="152">
        <v>126.17</v>
      </c>
      <c r="Q142" s="152"/>
      <c r="R142" s="152"/>
      <c r="S142" s="152">
        <f t="shared" si="16"/>
        <v>0</v>
      </c>
      <c r="T142" s="152">
        <v>252.33</v>
      </c>
    </row>
    <row r="143" spans="1:20" ht="15">
      <c r="A143" s="338"/>
      <c r="B143" s="291"/>
      <c r="C143" s="335"/>
      <c r="D143" s="316"/>
      <c r="E143" s="340"/>
      <c r="F143" s="335"/>
      <c r="G143" s="316"/>
      <c r="H143" s="151">
        <v>5896</v>
      </c>
      <c r="I143" s="153">
        <v>43100</v>
      </c>
      <c r="J143" s="152">
        <v>1356.74</v>
      </c>
      <c r="K143" s="152">
        <v>1356.74</v>
      </c>
      <c r="L143" s="152"/>
      <c r="M143" s="152">
        <v>1356.74</v>
      </c>
      <c r="N143" s="152"/>
      <c r="O143" s="152"/>
      <c r="P143" s="152"/>
      <c r="Q143" s="152"/>
      <c r="R143" s="152"/>
      <c r="S143" s="152">
        <f t="shared" si="16"/>
        <v>0</v>
      </c>
      <c r="T143" s="152">
        <v>1356.74</v>
      </c>
    </row>
    <row r="144" spans="1:20" ht="15">
      <c r="A144" s="338"/>
      <c r="B144" s="291"/>
      <c r="C144" s="335"/>
      <c r="D144" s="316"/>
      <c r="E144" s="340"/>
      <c r="F144" s="335"/>
      <c r="G144" s="316"/>
      <c r="H144" s="151">
        <v>5895</v>
      </c>
      <c r="I144" s="153">
        <v>43100</v>
      </c>
      <c r="J144" s="152">
        <v>20249.75</v>
      </c>
      <c r="K144" s="152">
        <v>20022.65</v>
      </c>
      <c r="L144" s="152"/>
      <c r="M144" s="152">
        <v>20022.65</v>
      </c>
      <c r="N144" s="152"/>
      <c r="O144" s="152"/>
      <c r="P144" s="152">
        <v>227.1</v>
      </c>
      <c r="Q144" s="152"/>
      <c r="R144" s="152"/>
      <c r="S144" s="152">
        <f t="shared" si="16"/>
        <v>0</v>
      </c>
      <c r="T144" s="152">
        <v>20022.65</v>
      </c>
    </row>
    <row r="145" spans="1:20" ht="15">
      <c r="A145" s="338"/>
      <c r="B145" s="291"/>
      <c r="C145" s="335"/>
      <c r="D145" s="316"/>
      <c r="E145" s="340"/>
      <c r="F145" s="335"/>
      <c r="G145" s="316"/>
      <c r="H145" s="209"/>
      <c r="I145" s="153"/>
      <c r="J145" s="210"/>
      <c r="K145" s="210"/>
      <c r="L145" s="210"/>
      <c r="M145" s="210"/>
      <c r="N145" s="210"/>
      <c r="O145" s="210"/>
      <c r="P145" s="210"/>
      <c r="Q145" s="210"/>
      <c r="R145" s="210"/>
      <c r="S145" s="152">
        <f t="shared" si="16"/>
        <v>0</v>
      </c>
      <c r="T145" s="152"/>
    </row>
    <row r="146" spans="1:20" ht="15">
      <c r="A146" s="103"/>
      <c r="B146" s="62" t="s">
        <v>13</v>
      </c>
      <c r="C146" s="102"/>
      <c r="D146" s="71"/>
      <c r="E146" s="100"/>
      <c r="F146" s="101"/>
      <c r="G146" s="100"/>
      <c r="H146" s="156"/>
      <c r="I146" s="157"/>
      <c r="J146" s="265">
        <f aca="true" t="shared" si="17" ref="J146:T146">SUM(J115:J145)</f>
        <v>46985.76000000001</v>
      </c>
      <c r="K146" s="265">
        <f t="shared" si="17"/>
        <v>45448.27000000001</v>
      </c>
      <c r="L146" s="265">
        <f t="shared" si="17"/>
        <v>22195.32</v>
      </c>
      <c r="M146" s="265">
        <f t="shared" si="17"/>
        <v>23252.95</v>
      </c>
      <c r="N146" s="265">
        <f t="shared" si="17"/>
        <v>353.28</v>
      </c>
      <c r="O146" s="265">
        <f t="shared" si="17"/>
        <v>0</v>
      </c>
      <c r="P146" s="265">
        <f t="shared" si="17"/>
        <v>1184.21</v>
      </c>
      <c r="Q146" s="265">
        <f t="shared" si="17"/>
        <v>0</v>
      </c>
      <c r="R146" s="265">
        <f t="shared" si="17"/>
        <v>0</v>
      </c>
      <c r="S146" s="265">
        <f t="shared" si="17"/>
        <v>22195.320000000003</v>
      </c>
      <c r="T146" s="265">
        <f t="shared" si="17"/>
        <v>23252.95</v>
      </c>
    </row>
    <row r="147" spans="1:20" ht="15" customHeight="1">
      <c r="A147" s="288">
        <v>13</v>
      </c>
      <c r="B147" s="343" t="s">
        <v>41</v>
      </c>
      <c r="C147" s="308" t="s">
        <v>15</v>
      </c>
      <c r="D147" s="286">
        <v>19</v>
      </c>
      <c r="E147" s="302" t="s">
        <v>16</v>
      </c>
      <c r="F147" s="312" t="s">
        <v>15</v>
      </c>
      <c r="G147" s="310" t="s">
        <v>40</v>
      </c>
      <c r="H147" s="151">
        <v>5065</v>
      </c>
      <c r="I147" s="153">
        <v>43069</v>
      </c>
      <c r="J147" s="152">
        <v>514.79</v>
      </c>
      <c r="K147" s="152">
        <v>514.79</v>
      </c>
      <c r="L147" s="152">
        <v>514.79</v>
      </c>
      <c r="M147" s="152"/>
      <c r="N147" s="152"/>
      <c r="O147" s="152"/>
      <c r="P147" s="152"/>
      <c r="Q147" s="152"/>
      <c r="R147" s="152"/>
      <c r="S147" s="152">
        <f>J147-O147-P147-T147</f>
        <v>514.79</v>
      </c>
      <c r="T147" s="260">
        <v>0</v>
      </c>
    </row>
    <row r="148" spans="1:20" ht="15">
      <c r="A148" s="289"/>
      <c r="B148" s="304"/>
      <c r="C148" s="309"/>
      <c r="D148" s="282"/>
      <c r="E148" s="303"/>
      <c r="F148" s="313"/>
      <c r="G148" s="311"/>
      <c r="H148" s="151">
        <v>5183</v>
      </c>
      <c r="I148" s="153">
        <v>43100</v>
      </c>
      <c r="J148" s="152">
        <v>252.52</v>
      </c>
      <c r="K148" s="152">
        <v>252.52</v>
      </c>
      <c r="L148" s="152"/>
      <c r="M148" s="152">
        <v>252.52</v>
      </c>
      <c r="N148" s="152"/>
      <c r="O148" s="152"/>
      <c r="P148" s="152"/>
      <c r="Q148" s="152"/>
      <c r="R148" s="152"/>
      <c r="S148" s="152">
        <f>J148-O148-P148-T148</f>
        <v>252.52</v>
      </c>
      <c r="T148" s="260">
        <v>0</v>
      </c>
    </row>
    <row r="149" spans="1:20" ht="15">
      <c r="A149" s="289"/>
      <c r="B149" s="304"/>
      <c r="C149" s="309"/>
      <c r="D149" s="282"/>
      <c r="E149" s="303"/>
      <c r="F149" s="313"/>
      <c r="G149" s="311"/>
      <c r="H149" s="154"/>
      <c r="I149" s="153"/>
      <c r="J149" s="175"/>
      <c r="K149" s="175"/>
      <c r="L149" s="175"/>
      <c r="M149" s="175"/>
      <c r="N149" s="175"/>
      <c r="O149" s="175"/>
      <c r="P149" s="175"/>
      <c r="Q149" s="175"/>
      <c r="R149" s="175"/>
      <c r="S149" s="152">
        <f>J149-O149-P149-T149</f>
        <v>0</v>
      </c>
      <c r="T149" s="158"/>
    </row>
    <row r="150" spans="1:20" ht="15">
      <c r="A150" s="289"/>
      <c r="B150" s="305"/>
      <c r="C150" s="342"/>
      <c r="D150" s="283"/>
      <c r="E150" s="326"/>
      <c r="F150" s="341"/>
      <c r="G150" s="321"/>
      <c r="H150" s="154"/>
      <c r="I150" s="155"/>
      <c r="J150" s="175"/>
      <c r="K150" s="175"/>
      <c r="L150" s="175"/>
      <c r="M150" s="175"/>
      <c r="N150" s="175"/>
      <c r="O150" s="175"/>
      <c r="P150" s="175"/>
      <c r="Q150" s="175"/>
      <c r="R150" s="175"/>
      <c r="S150" s="152">
        <f>J150-O150-P150-T150</f>
        <v>0</v>
      </c>
      <c r="T150" s="171"/>
    </row>
    <row r="151" spans="1:20" ht="15">
      <c r="A151" s="61"/>
      <c r="B151" s="62" t="s">
        <v>13</v>
      </c>
      <c r="C151" s="66"/>
      <c r="D151" s="65"/>
      <c r="E151" s="58"/>
      <c r="F151" s="59"/>
      <c r="G151" s="99"/>
      <c r="H151" s="154"/>
      <c r="I151" s="161"/>
      <c r="J151" s="265">
        <f aca="true" t="shared" si="18" ref="J151:T151">SUM(J147:J150)</f>
        <v>767.31</v>
      </c>
      <c r="K151" s="265">
        <f t="shared" si="18"/>
        <v>767.31</v>
      </c>
      <c r="L151" s="265">
        <f t="shared" si="18"/>
        <v>514.79</v>
      </c>
      <c r="M151" s="265">
        <f t="shared" si="18"/>
        <v>252.52</v>
      </c>
      <c r="N151" s="265"/>
      <c r="O151" s="265">
        <f t="shared" si="18"/>
        <v>0</v>
      </c>
      <c r="P151" s="265">
        <f t="shared" si="18"/>
        <v>0</v>
      </c>
      <c r="Q151" s="265"/>
      <c r="R151" s="265">
        <f t="shared" si="18"/>
        <v>0</v>
      </c>
      <c r="S151" s="265">
        <f>SUM(S147:S150)</f>
        <v>767.31</v>
      </c>
      <c r="T151" s="265">
        <f t="shared" si="18"/>
        <v>0</v>
      </c>
    </row>
    <row r="152" spans="1:20" ht="16.5" customHeight="1">
      <c r="A152" s="61"/>
      <c r="B152" s="96" t="s">
        <v>39</v>
      </c>
      <c r="C152" s="95"/>
      <c r="D152" s="65"/>
      <c r="E152" s="94" t="s">
        <v>23</v>
      </c>
      <c r="F152" s="78"/>
      <c r="G152" s="93" t="s">
        <v>38</v>
      </c>
      <c r="H152" s="209">
        <v>14</v>
      </c>
      <c r="I152" s="153">
        <v>43069</v>
      </c>
      <c r="J152" s="152">
        <v>3459.09</v>
      </c>
      <c r="K152" s="152">
        <v>3459.09</v>
      </c>
      <c r="L152" s="152">
        <v>3459.09</v>
      </c>
      <c r="M152" s="256"/>
      <c r="N152" s="256"/>
      <c r="O152" s="256"/>
      <c r="P152" s="256"/>
      <c r="Q152" s="256"/>
      <c r="R152" s="256"/>
      <c r="S152" s="152">
        <f>J152-O152-P152-T152</f>
        <v>3459.09</v>
      </c>
      <c r="T152" s="260">
        <v>0</v>
      </c>
    </row>
    <row r="153" spans="1:20" ht="15">
      <c r="A153" s="48">
        <v>14</v>
      </c>
      <c r="B153" s="92" t="s">
        <v>37</v>
      </c>
      <c r="C153" s="90" t="s">
        <v>36</v>
      </c>
      <c r="D153" s="73">
        <v>935</v>
      </c>
      <c r="E153" s="51"/>
      <c r="F153" s="76" t="s">
        <v>35</v>
      </c>
      <c r="G153" s="63" t="s">
        <v>34</v>
      </c>
      <c r="H153" s="209">
        <v>15</v>
      </c>
      <c r="I153" s="153">
        <v>43097</v>
      </c>
      <c r="J153" s="152">
        <v>3459.09</v>
      </c>
      <c r="K153" s="152">
        <v>3459.09</v>
      </c>
      <c r="L153" s="152"/>
      <c r="M153" s="152">
        <v>3459.09</v>
      </c>
      <c r="N153" s="256"/>
      <c r="O153" s="256"/>
      <c r="P153" s="256"/>
      <c r="Q153" s="256"/>
      <c r="R153" s="256"/>
      <c r="S153" s="152">
        <f>J153-O153-P153-T153</f>
        <v>3459.09</v>
      </c>
      <c r="T153" s="260">
        <v>0</v>
      </c>
    </row>
    <row r="154" spans="1:20" ht="15">
      <c r="A154" s="48"/>
      <c r="B154" s="92" t="s">
        <v>33</v>
      </c>
      <c r="C154" s="90"/>
      <c r="D154" s="73"/>
      <c r="E154" s="51"/>
      <c r="F154" s="76"/>
      <c r="G154" s="63" t="s">
        <v>31</v>
      </c>
      <c r="H154" s="154"/>
      <c r="I154" s="155"/>
      <c r="J154" s="170"/>
      <c r="K154" s="170"/>
      <c r="L154" s="170"/>
      <c r="M154" s="170"/>
      <c r="N154" s="170"/>
      <c r="O154" s="170"/>
      <c r="P154" s="170"/>
      <c r="Q154" s="170"/>
      <c r="R154" s="170"/>
      <c r="S154" s="152">
        <f aca="true" t="shared" si="19" ref="S154:S165">J154-O154-P154-T154</f>
        <v>0</v>
      </c>
      <c r="T154" s="170"/>
    </row>
    <row r="155" spans="1:20" ht="15">
      <c r="A155" s="46"/>
      <c r="B155" s="4"/>
      <c r="C155" s="82"/>
      <c r="D155" s="45"/>
      <c r="E155" s="51"/>
      <c r="F155" s="81"/>
      <c r="G155" s="91" t="s">
        <v>32</v>
      </c>
      <c r="H155" s="154"/>
      <c r="I155" s="161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>
        <f t="shared" si="19"/>
        <v>0</v>
      </c>
      <c r="T155" s="171"/>
    </row>
    <row r="156" spans="1:20" ht="15">
      <c r="A156" s="42"/>
      <c r="B156" s="49" t="s">
        <v>13</v>
      </c>
      <c r="C156" s="90"/>
      <c r="D156" s="73"/>
      <c r="E156" s="89"/>
      <c r="F156" s="76"/>
      <c r="G156" s="79"/>
      <c r="H156" s="154"/>
      <c r="I156" s="161"/>
      <c r="J156" s="265">
        <f>SUM(J152:J155)</f>
        <v>6918.18</v>
      </c>
      <c r="K156" s="265">
        <f>SUM(K152:K155)</f>
        <v>6918.18</v>
      </c>
      <c r="L156" s="265">
        <f>SUM(L152:L155)</f>
        <v>3459.09</v>
      </c>
      <c r="M156" s="265">
        <f>SUM(M152:M155)</f>
        <v>3459.09</v>
      </c>
      <c r="N156" s="265"/>
      <c r="O156" s="265">
        <f>SUM(O152:O155)</f>
        <v>0</v>
      </c>
      <c r="P156" s="265">
        <f>SUM(P152:P155)</f>
        <v>0</v>
      </c>
      <c r="Q156" s="265"/>
      <c r="R156" s="265">
        <f>SUM(R152:R155)</f>
        <v>0</v>
      </c>
      <c r="S156" s="265">
        <f>SUM(S152:S155)</f>
        <v>6918.18</v>
      </c>
      <c r="T156" s="265">
        <f>SUM(T152:T155)</f>
        <v>0</v>
      </c>
    </row>
    <row r="157" spans="1:20" ht="16.5" customHeight="1">
      <c r="A157" s="61"/>
      <c r="B157" s="60"/>
      <c r="C157" s="88"/>
      <c r="D157" s="65"/>
      <c r="E157" s="59" t="s">
        <v>23</v>
      </c>
      <c r="F157" s="78"/>
      <c r="G157" s="87" t="s">
        <v>30</v>
      </c>
      <c r="H157" s="154">
        <v>2016062</v>
      </c>
      <c r="I157" s="153">
        <v>43076</v>
      </c>
      <c r="J157" s="175">
        <v>880</v>
      </c>
      <c r="K157" s="175">
        <v>880</v>
      </c>
      <c r="L157" s="259"/>
      <c r="M157" s="175">
        <v>880</v>
      </c>
      <c r="N157" s="259"/>
      <c r="O157" s="259"/>
      <c r="P157" s="259"/>
      <c r="Q157" s="259"/>
      <c r="R157" s="259"/>
      <c r="S157" s="175">
        <v>880</v>
      </c>
      <c r="T157" s="175">
        <v>0</v>
      </c>
    </row>
    <row r="158" spans="1:20" ht="16.5" customHeight="1">
      <c r="A158" s="48">
        <v>15</v>
      </c>
      <c r="B158" s="179" t="s">
        <v>93</v>
      </c>
      <c r="C158" s="57" t="s">
        <v>15</v>
      </c>
      <c r="D158" s="86">
        <v>822</v>
      </c>
      <c r="E158" s="51"/>
      <c r="F158" s="57" t="s">
        <v>15</v>
      </c>
      <c r="G158" s="79" t="s">
        <v>29</v>
      </c>
      <c r="H158" s="154"/>
      <c r="I158" s="153"/>
      <c r="J158" s="174"/>
      <c r="K158" s="174"/>
      <c r="L158" s="174"/>
      <c r="M158" s="174"/>
      <c r="N158" s="174"/>
      <c r="O158" s="174"/>
      <c r="P158" s="171"/>
      <c r="Q158" s="171"/>
      <c r="R158" s="171"/>
      <c r="S158" s="152">
        <f t="shared" si="19"/>
        <v>0</v>
      </c>
      <c r="T158" s="175"/>
    </row>
    <row r="159" spans="1:20" ht="15.75" customHeight="1">
      <c r="A159" s="48"/>
      <c r="B159" s="271" t="s">
        <v>115</v>
      </c>
      <c r="C159" s="85"/>
      <c r="D159" s="73"/>
      <c r="E159" s="51"/>
      <c r="F159" s="76"/>
      <c r="G159" s="79" t="s">
        <v>22</v>
      </c>
      <c r="H159" s="154"/>
      <c r="I159" s="161"/>
      <c r="J159" s="171"/>
      <c r="K159" s="171"/>
      <c r="L159" s="171"/>
      <c r="M159" s="171"/>
      <c r="N159" s="171"/>
      <c r="O159" s="171"/>
      <c r="P159" s="171"/>
      <c r="Q159" s="171"/>
      <c r="R159" s="171"/>
      <c r="S159" s="152">
        <f t="shared" si="19"/>
        <v>0</v>
      </c>
      <c r="T159" s="171"/>
    </row>
    <row r="160" spans="1:20" ht="15">
      <c r="A160" s="46"/>
      <c r="B160" s="41"/>
      <c r="C160" s="84"/>
      <c r="D160" s="45"/>
      <c r="E160" s="44"/>
      <c r="F160" s="81"/>
      <c r="G160" s="83" t="s">
        <v>28</v>
      </c>
      <c r="H160" s="154"/>
      <c r="I160" s="161"/>
      <c r="J160" s="171"/>
      <c r="K160" s="171"/>
      <c r="L160" s="171"/>
      <c r="M160" s="171"/>
      <c r="N160" s="171"/>
      <c r="O160" s="171"/>
      <c r="P160" s="171"/>
      <c r="Q160" s="171"/>
      <c r="R160" s="171"/>
      <c r="S160" s="152">
        <f t="shared" si="19"/>
        <v>0</v>
      </c>
      <c r="T160" s="171"/>
    </row>
    <row r="161" spans="1:20" ht="15">
      <c r="A161" s="46"/>
      <c r="B161" s="60" t="s">
        <v>13</v>
      </c>
      <c r="C161" s="82"/>
      <c r="D161" s="45"/>
      <c r="E161" s="74"/>
      <c r="F161" s="81"/>
      <c r="G161" s="80"/>
      <c r="H161" s="151"/>
      <c r="I161" s="161"/>
      <c r="J161" s="171">
        <f>SUM(J157:J160)</f>
        <v>880</v>
      </c>
      <c r="K161" s="171">
        <f>SUM(K157:K160)</f>
        <v>880</v>
      </c>
      <c r="L161" s="171">
        <f>SUM(L157:L160)</f>
        <v>0</v>
      </c>
      <c r="M161" s="171">
        <f>SUM(M157:M160)</f>
        <v>880</v>
      </c>
      <c r="N161" s="171"/>
      <c r="O161" s="171">
        <f>SUM(O157:O160)</f>
        <v>0</v>
      </c>
      <c r="P161" s="171">
        <f>SUM(P157:P160)</f>
        <v>0</v>
      </c>
      <c r="Q161" s="171"/>
      <c r="R161" s="171">
        <f>SUM(R157:R160)</f>
        <v>0</v>
      </c>
      <c r="S161" s="171">
        <f>SUM(S157:S160)</f>
        <v>880</v>
      </c>
      <c r="T161" s="171">
        <f>SUM(T157:T160)</f>
        <v>0</v>
      </c>
    </row>
    <row r="162" spans="1:20" ht="16.5" customHeight="1">
      <c r="A162" s="61"/>
      <c r="B162" s="60"/>
      <c r="C162" s="88"/>
      <c r="D162" s="65"/>
      <c r="E162" s="59" t="s">
        <v>23</v>
      </c>
      <c r="F162" s="78"/>
      <c r="G162" s="87" t="s">
        <v>27</v>
      </c>
      <c r="H162" s="151">
        <v>264</v>
      </c>
      <c r="I162" s="153">
        <v>43096</v>
      </c>
      <c r="J162" s="152">
        <v>1437.98</v>
      </c>
      <c r="K162" s="152">
        <v>1437.98</v>
      </c>
      <c r="L162" s="152"/>
      <c r="M162" s="152">
        <v>1437.98</v>
      </c>
      <c r="N162" s="152"/>
      <c r="O162" s="152"/>
      <c r="P162" s="152"/>
      <c r="Q162" s="173"/>
      <c r="R162" s="173"/>
      <c r="S162" s="152">
        <f t="shared" si="19"/>
        <v>1437.98</v>
      </c>
      <c r="T162" s="260">
        <v>0</v>
      </c>
    </row>
    <row r="163" spans="1:20" ht="15">
      <c r="A163" s="48">
        <v>16</v>
      </c>
      <c r="B163" s="54" t="s">
        <v>26</v>
      </c>
      <c r="C163" s="57" t="s">
        <v>15</v>
      </c>
      <c r="D163" s="86">
        <v>639</v>
      </c>
      <c r="E163" s="51"/>
      <c r="F163" s="57" t="s">
        <v>15</v>
      </c>
      <c r="G163" s="79" t="s">
        <v>25</v>
      </c>
      <c r="H163" s="151"/>
      <c r="I163" s="153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>
        <f t="shared" si="19"/>
        <v>0</v>
      </c>
      <c r="T163" s="152"/>
    </row>
    <row r="164" spans="1:20" ht="15">
      <c r="A164" s="48"/>
      <c r="B164" s="54"/>
      <c r="C164" s="85"/>
      <c r="D164" s="73"/>
      <c r="E164" s="51"/>
      <c r="F164" s="76"/>
      <c r="G164" s="79" t="s">
        <v>22</v>
      </c>
      <c r="H164" s="156"/>
      <c r="I164" s="153"/>
      <c r="J164" s="174"/>
      <c r="K164" s="174"/>
      <c r="L164" s="174"/>
      <c r="M164" s="171"/>
      <c r="N164" s="171"/>
      <c r="O164" s="171"/>
      <c r="P164" s="171"/>
      <c r="Q164" s="171"/>
      <c r="R164" s="171"/>
      <c r="S164" s="152">
        <f t="shared" si="19"/>
        <v>0</v>
      </c>
      <c r="T164" s="171"/>
    </row>
    <row r="165" spans="1:20" ht="15">
      <c r="A165" s="46"/>
      <c r="B165" s="41"/>
      <c r="C165" s="84"/>
      <c r="D165" s="45"/>
      <c r="E165" s="44"/>
      <c r="F165" s="81"/>
      <c r="G165" s="83" t="s">
        <v>24</v>
      </c>
      <c r="H165" s="154"/>
      <c r="I165" s="161"/>
      <c r="J165" s="171"/>
      <c r="K165" s="171"/>
      <c r="L165" s="171"/>
      <c r="M165" s="171"/>
      <c r="N165" s="171"/>
      <c r="O165" s="171"/>
      <c r="P165" s="171"/>
      <c r="Q165" s="171"/>
      <c r="R165" s="171"/>
      <c r="S165" s="152">
        <f t="shared" si="19"/>
        <v>0</v>
      </c>
      <c r="T165" s="171"/>
    </row>
    <row r="166" spans="1:20" ht="15">
      <c r="A166" s="46"/>
      <c r="B166" s="62" t="s">
        <v>13</v>
      </c>
      <c r="C166" s="82"/>
      <c r="D166" s="45"/>
      <c r="E166" s="74"/>
      <c r="F166" s="81"/>
      <c r="G166" s="80"/>
      <c r="H166" s="151"/>
      <c r="I166" s="161"/>
      <c r="J166" s="171">
        <f aca="true" t="shared" si="20" ref="J166:T166">SUM(J162:J165)</f>
        <v>1437.98</v>
      </c>
      <c r="K166" s="171">
        <f t="shared" si="20"/>
        <v>1437.98</v>
      </c>
      <c r="L166" s="171">
        <f t="shared" si="20"/>
        <v>0</v>
      </c>
      <c r="M166" s="171">
        <f t="shared" si="20"/>
        <v>1437.98</v>
      </c>
      <c r="N166" s="171"/>
      <c r="O166" s="171">
        <f t="shared" si="20"/>
        <v>0</v>
      </c>
      <c r="P166" s="171">
        <f t="shared" si="20"/>
        <v>0</v>
      </c>
      <c r="Q166" s="171"/>
      <c r="R166" s="171">
        <f t="shared" si="20"/>
        <v>0</v>
      </c>
      <c r="S166" s="171">
        <f t="shared" si="20"/>
        <v>1437.98</v>
      </c>
      <c r="T166" s="171">
        <f t="shared" si="20"/>
        <v>0</v>
      </c>
    </row>
    <row r="167" spans="1:20" ht="15">
      <c r="A167" s="97"/>
      <c r="B167" s="128"/>
      <c r="C167" s="77"/>
      <c r="D167" s="53"/>
      <c r="E167" s="127"/>
      <c r="F167" s="133"/>
      <c r="G167" s="79"/>
      <c r="H167" s="151">
        <v>14000050</v>
      </c>
      <c r="I167" s="153">
        <v>43039</v>
      </c>
      <c r="J167" s="174">
        <v>409.44</v>
      </c>
      <c r="K167" s="174">
        <v>409.44</v>
      </c>
      <c r="L167" s="174">
        <v>409.44</v>
      </c>
      <c r="M167" s="256"/>
      <c r="N167" s="174"/>
      <c r="O167" s="171"/>
      <c r="P167" s="171"/>
      <c r="Q167" s="171"/>
      <c r="R167" s="171"/>
      <c r="S167" s="152">
        <f>J167-O167-P167-T167</f>
        <v>409.44</v>
      </c>
      <c r="T167" s="260">
        <v>0</v>
      </c>
    </row>
    <row r="168" spans="1:20" ht="14.25" customHeight="1">
      <c r="A168" s="97"/>
      <c r="B168" s="141" t="s">
        <v>84</v>
      </c>
      <c r="C168" s="77"/>
      <c r="D168" s="53"/>
      <c r="E168" s="127"/>
      <c r="F168" s="133"/>
      <c r="G168" s="79"/>
      <c r="H168" s="151"/>
      <c r="I168" s="153"/>
      <c r="J168" s="174"/>
      <c r="K168" s="174"/>
      <c r="L168" s="174"/>
      <c r="M168" s="171"/>
      <c r="N168" s="171"/>
      <c r="O168" s="171"/>
      <c r="P168" s="171"/>
      <c r="Q168" s="171"/>
      <c r="R168" s="171"/>
      <c r="S168" s="152">
        <f>J168-O168-P168-T168</f>
        <v>0</v>
      </c>
      <c r="T168" s="174"/>
    </row>
    <row r="169" spans="1:20" ht="15">
      <c r="A169" s="97">
        <v>17</v>
      </c>
      <c r="B169" s="129"/>
      <c r="C169" s="77"/>
      <c r="D169" s="53"/>
      <c r="E169" s="127"/>
      <c r="F169" s="133"/>
      <c r="G169" s="79"/>
      <c r="H169" s="151"/>
      <c r="I169" s="161"/>
      <c r="J169" s="171"/>
      <c r="K169" s="171"/>
      <c r="L169" s="171"/>
      <c r="M169" s="171"/>
      <c r="N169" s="171"/>
      <c r="O169" s="171"/>
      <c r="P169" s="171"/>
      <c r="Q169" s="171"/>
      <c r="R169" s="171"/>
      <c r="S169" s="152">
        <f>J169-O169-P169-T169</f>
        <v>0</v>
      </c>
      <c r="T169" s="171"/>
    </row>
    <row r="170" spans="1:20" ht="15">
      <c r="A170" s="97"/>
      <c r="B170" s="129"/>
      <c r="C170" s="77"/>
      <c r="D170" s="53"/>
      <c r="E170" s="127"/>
      <c r="F170" s="133"/>
      <c r="G170" s="79"/>
      <c r="H170" s="151"/>
      <c r="I170" s="161"/>
      <c r="J170" s="171"/>
      <c r="K170" s="171"/>
      <c r="L170" s="171"/>
      <c r="M170" s="171"/>
      <c r="N170" s="171"/>
      <c r="O170" s="171"/>
      <c r="P170" s="171"/>
      <c r="Q170" s="171"/>
      <c r="R170" s="171"/>
      <c r="S170" s="152">
        <f>J170-O170-P170-T170</f>
        <v>0</v>
      </c>
      <c r="T170" s="171"/>
    </row>
    <row r="171" spans="1:20" ht="15">
      <c r="A171" s="263"/>
      <c r="B171" s="62" t="s">
        <v>13</v>
      </c>
      <c r="C171" s="77"/>
      <c r="D171" s="53"/>
      <c r="E171" s="127"/>
      <c r="F171" s="133"/>
      <c r="G171" s="79"/>
      <c r="H171" s="151"/>
      <c r="I171" s="161"/>
      <c r="J171" s="265">
        <f>SUM(J167:J170)</f>
        <v>409.44</v>
      </c>
      <c r="K171" s="265">
        <f aca="true" t="shared" si="21" ref="K171:T171">SUM(K167:K170)</f>
        <v>409.44</v>
      </c>
      <c r="L171" s="265">
        <f>SUM(L167:L170)</f>
        <v>409.44</v>
      </c>
      <c r="M171" s="265">
        <f t="shared" si="21"/>
        <v>0</v>
      </c>
      <c r="N171" s="265"/>
      <c r="O171" s="265">
        <f t="shared" si="21"/>
        <v>0</v>
      </c>
      <c r="P171" s="265">
        <f t="shared" si="21"/>
        <v>0</v>
      </c>
      <c r="Q171" s="265"/>
      <c r="R171" s="265">
        <f t="shared" si="21"/>
        <v>0</v>
      </c>
      <c r="S171" s="265">
        <f t="shared" si="21"/>
        <v>409.44</v>
      </c>
      <c r="T171" s="265">
        <f t="shared" si="21"/>
        <v>0</v>
      </c>
    </row>
    <row r="172" spans="1:20" ht="15">
      <c r="A172" s="264"/>
      <c r="B172" s="47"/>
      <c r="C172" s="68"/>
      <c r="D172" s="53"/>
      <c r="E172" s="58"/>
      <c r="F172" s="67"/>
      <c r="G172" s="52" t="s">
        <v>20</v>
      </c>
      <c r="H172" s="151">
        <v>39</v>
      </c>
      <c r="I172" s="153">
        <v>43087</v>
      </c>
      <c r="J172" s="152">
        <v>409.44</v>
      </c>
      <c r="K172" s="152">
        <v>409.44</v>
      </c>
      <c r="L172" s="152"/>
      <c r="M172" s="152">
        <v>409.44</v>
      </c>
      <c r="N172" s="152"/>
      <c r="O172" s="170"/>
      <c r="P172" s="170"/>
      <c r="Q172" s="171"/>
      <c r="R172" s="171"/>
      <c r="S172" s="152">
        <f>J172-O172-P172-T172</f>
        <v>409.44</v>
      </c>
      <c r="T172" s="260">
        <v>0</v>
      </c>
    </row>
    <row r="173" spans="1:20" ht="15.75" customHeight="1">
      <c r="A173" s="264">
        <v>18</v>
      </c>
      <c r="B173" s="47" t="s">
        <v>92</v>
      </c>
      <c r="C173" s="69" t="s">
        <v>15</v>
      </c>
      <c r="D173" s="53"/>
      <c r="E173" s="55" t="s">
        <v>16</v>
      </c>
      <c r="F173" s="56" t="s">
        <v>15</v>
      </c>
      <c r="G173" s="52" t="s">
        <v>19</v>
      </c>
      <c r="H173" s="151"/>
      <c r="I173" s="153"/>
      <c r="J173" s="152"/>
      <c r="K173" s="152"/>
      <c r="L173" s="152"/>
      <c r="M173" s="152"/>
      <c r="N173" s="152"/>
      <c r="O173" s="170"/>
      <c r="P173" s="170"/>
      <c r="Q173" s="171"/>
      <c r="R173" s="171"/>
      <c r="S173" s="152">
        <f>J173-O173-P173</f>
        <v>0</v>
      </c>
      <c r="T173" s="152"/>
    </row>
    <row r="174" spans="1:20" ht="15.75" customHeight="1">
      <c r="A174" s="264"/>
      <c r="B174" s="47"/>
      <c r="C174" s="56"/>
      <c r="D174" s="53"/>
      <c r="E174" s="127"/>
      <c r="F174" s="56"/>
      <c r="G174" s="130"/>
      <c r="H174" s="151"/>
      <c r="I174" s="162"/>
      <c r="J174" s="173"/>
      <c r="K174" s="173"/>
      <c r="L174" s="173"/>
      <c r="M174" s="173"/>
      <c r="N174" s="173"/>
      <c r="O174" s="171"/>
      <c r="P174" s="171"/>
      <c r="Q174" s="171"/>
      <c r="R174" s="171"/>
      <c r="S174" s="152">
        <f>J174-O174-P174</f>
        <v>0</v>
      </c>
      <c r="T174" s="152"/>
    </row>
    <row r="175" spans="1:20" ht="13.5" customHeight="1">
      <c r="A175" s="264"/>
      <c r="B175" s="47"/>
      <c r="C175" s="68"/>
      <c r="D175" s="53"/>
      <c r="E175" s="55"/>
      <c r="F175" s="67"/>
      <c r="G175" s="52" t="s">
        <v>18</v>
      </c>
      <c r="H175" s="151"/>
      <c r="I175" s="161"/>
      <c r="J175" s="171"/>
      <c r="K175" s="171"/>
      <c r="L175" s="171"/>
      <c r="M175" s="171"/>
      <c r="N175" s="171"/>
      <c r="O175" s="171"/>
      <c r="P175" s="171"/>
      <c r="Q175" s="171"/>
      <c r="R175" s="171"/>
      <c r="S175" s="152">
        <f>J175-O175-P175</f>
        <v>0</v>
      </c>
      <c r="T175" s="152"/>
    </row>
    <row r="176" spans="1:20" ht="15">
      <c r="A176" s="263"/>
      <c r="B176" s="165" t="s">
        <v>13</v>
      </c>
      <c r="C176" s="72"/>
      <c r="D176" s="122"/>
      <c r="E176" s="89"/>
      <c r="F176" s="123"/>
      <c r="G176" s="50" t="s">
        <v>17</v>
      </c>
      <c r="H176" s="151"/>
      <c r="I176" s="161"/>
      <c r="J176" s="171">
        <f aca="true" t="shared" si="22" ref="J176:T176">SUM(J172:J175)</f>
        <v>409.44</v>
      </c>
      <c r="K176" s="171">
        <f t="shared" si="22"/>
        <v>409.44</v>
      </c>
      <c r="L176" s="171">
        <f t="shared" si="22"/>
        <v>0</v>
      </c>
      <c r="M176" s="171">
        <f t="shared" si="22"/>
        <v>409.44</v>
      </c>
      <c r="N176" s="171"/>
      <c r="O176" s="171">
        <f t="shared" si="22"/>
        <v>0</v>
      </c>
      <c r="P176" s="171">
        <f t="shared" si="22"/>
        <v>0</v>
      </c>
      <c r="Q176" s="171"/>
      <c r="R176" s="171">
        <f t="shared" si="22"/>
        <v>0</v>
      </c>
      <c r="S176" s="171">
        <f t="shared" si="22"/>
        <v>409.44</v>
      </c>
      <c r="T176" s="171">
        <f t="shared" si="22"/>
        <v>0</v>
      </c>
    </row>
    <row r="177" spans="1:20" ht="15" hidden="1">
      <c r="A177" s="263"/>
      <c r="B177" s="49"/>
      <c r="C177" s="168"/>
      <c r="D177" s="166"/>
      <c r="E177" s="164"/>
      <c r="F177" s="167"/>
      <c r="G177" s="50"/>
      <c r="H177" s="151"/>
      <c r="I177" s="153"/>
      <c r="J177" s="174"/>
      <c r="K177" s="174"/>
      <c r="L177" s="174"/>
      <c r="M177" s="171"/>
      <c r="N177" s="171"/>
      <c r="O177" s="171"/>
      <c r="P177" s="171"/>
      <c r="Q177" s="171"/>
      <c r="R177" s="171"/>
      <c r="S177" s="152"/>
      <c r="T177" s="174"/>
    </row>
    <row r="178" spans="1:20" ht="15" hidden="1">
      <c r="A178" s="264">
        <v>16</v>
      </c>
      <c r="B178" s="47" t="s">
        <v>87</v>
      </c>
      <c r="C178" s="168"/>
      <c r="D178" s="166"/>
      <c r="E178" s="164"/>
      <c r="F178" s="167"/>
      <c r="G178" s="50"/>
      <c r="H178" s="151"/>
      <c r="I178" s="161"/>
      <c r="J178" s="171"/>
      <c r="K178" s="171"/>
      <c r="L178" s="171"/>
      <c r="M178" s="171"/>
      <c r="N178" s="171"/>
      <c r="O178" s="171"/>
      <c r="P178" s="171"/>
      <c r="Q178" s="171"/>
      <c r="R178" s="171"/>
      <c r="S178" s="152">
        <f>J178-O178-P178</f>
        <v>0</v>
      </c>
      <c r="T178" s="171"/>
    </row>
    <row r="179" spans="1:20" ht="15" hidden="1">
      <c r="A179" s="264"/>
      <c r="B179" s="47" t="s">
        <v>88</v>
      </c>
      <c r="C179" s="168"/>
      <c r="D179" s="166"/>
      <c r="E179" s="164"/>
      <c r="F179" s="167"/>
      <c r="G179" s="50"/>
      <c r="H179" s="151"/>
      <c r="I179" s="161"/>
      <c r="J179" s="171"/>
      <c r="K179" s="171"/>
      <c r="L179" s="171"/>
      <c r="M179" s="171"/>
      <c r="N179" s="171"/>
      <c r="O179" s="171"/>
      <c r="P179" s="171"/>
      <c r="Q179" s="171"/>
      <c r="R179" s="171"/>
      <c r="S179" s="152">
        <f>J179-O179-P179</f>
        <v>0</v>
      </c>
      <c r="T179" s="171"/>
    </row>
    <row r="180" spans="1:20" ht="15" hidden="1">
      <c r="A180" s="264"/>
      <c r="B180" s="169"/>
      <c r="C180" s="168"/>
      <c r="D180" s="166"/>
      <c r="E180" s="164"/>
      <c r="F180" s="167"/>
      <c r="G180" s="50"/>
      <c r="H180" s="151"/>
      <c r="I180" s="161"/>
      <c r="J180" s="171"/>
      <c r="K180" s="171"/>
      <c r="L180" s="171"/>
      <c r="M180" s="171"/>
      <c r="N180" s="171"/>
      <c r="O180" s="171"/>
      <c r="P180" s="171"/>
      <c r="Q180" s="171"/>
      <c r="R180" s="171"/>
      <c r="S180" s="152">
        <f>J180-O180-P180</f>
        <v>0</v>
      </c>
      <c r="T180" s="171"/>
    </row>
    <row r="181" spans="1:20" ht="15" hidden="1">
      <c r="A181" s="42"/>
      <c r="B181" s="178" t="s">
        <v>13</v>
      </c>
      <c r="C181" s="168"/>
      <c r="D181" s="166"/>
      <c r="E181" s="176"/>
      <c r="F181" s="167"/>
      <c r="G181" s="50"/>
      <c r="H181" s="151"/>
      <c r="I181" s="161"/>
      <c r="J181" s="171">
        <f aca="true" t="shared" si="23" ref="J181:T181">SUM(J177:J180)</f>
        <v>0</v>
      </c>
      <c r="K181" s="171">
        <f t="shared" si="23"/>
        <v>0</v>
      </c>
      <c r="L181" s="171">
        <f t="shared" si="23"/>
        <v>0</v>
      </c>
      <c r="M181" s="174">
        <f t="shared" si="23"/>
        <v>0</v>
      </c>
      <c r="N181" s="174"/>
      <c r="O181" s="174">
        <f t="shared" si="23"/>
        <v>0</v>
      </c>
      <c r="P181" s="174">
        <f t="shared" si="23"/>
        <v>0</v>
      </c>
      <c r="Q181" s="174"/>
      <c r="R181" s="174">
        <f t="shared" si="23"/>
        <v>0</v>
      </c>
      <c r="S181" s="171">
        <f t="shared" si="23"/>
        <v>0</v>
      </c>
      <c r="T181" s="171">
        <f t="shared" si="23"/>
        <v>0</v>
      </c>
    </row>
    <row r="182" spans="1:20" ht="15" hidden="1">
      <c r="A182" s="264"/>
      <c r="B182" s="178"/>
      <c r="C182" s="168"/>
      <c r="D182" s="166"/>
      <c r="E182" s="176"/>
      <c r="F182" s="167"/>
      <c r="G182" s="50"/>
      <c r="H182" s="151"/>
      <c r="I182" s="153"/>
      <c r="J182" s="174"/>
      <c r="K182" s="174"/>
      <c r="L182" s="174"/>
      <c r="M182" s="171"/>
      <c r="N182" s="171"/>
      <c r="O182" s="171"/>
      <c r="P182" s="171"/>
      <c r="Q182" s="171"/>
      <c r="R182" s="171"/>
      <c r="S182" s="152">
        <f>J182-O182-P182-T182</f>
        <v>0</v>
      </c>
      <c r="T182" s="174"/>
    </row>
    <row r="183" spans="1:20" ht="15" hidden="1">
      <c r="A183" s="264">
        <v>19</v>
      </c>
      <c r="B183" s="179" t="s">
        <v>89</v>
      </c>
      <c r="C183" s="168"/>
      <c r="D183" s="166"/>
      <c r="E183" s="176"/>
      <c r="F183" s="167"/>
      <c r="G183" s="50"/>
      <c r="H183" s="209"/>
      <c r="I183" s="255"/>
      <c r="J183" s="256"/>
      <c r="K183" s="256"/>
      <c r="L183" s="256"/>
      <c r="M183" s="256"/>
      <c r="N183" s="256"/>
      <c r="O183" s="256"/>
      <c r="P183" s="256"/>
      <c r="Q183" s="256"/>
      <c r="R183" s="256"/>
      <c r="S183" s="152">
        <f>J183-O183-P183-T183</f>
        <v>0</v>
      </c>
      <c r="T183" s="256"/>
    </row>
    <row r="184" spans="1:20" ht="15" hidden="1">
      <c r="A184" s="264"/>
      <c r="B184" s="179" t="s">
        <v>90</v>
      </c>
      <c r="C184" s="168"/>
      <c r="D184" s="166"/>
      <c r="E184" s="177"/>
      <c r="F184" s="167"/>
      <c r="G184" s="50"/>
      <c r="H184" s="151"/>
      <c r="I184" s="155"/>
      <c r="J184" s="170"/>
      <c r="K184" s="170"/>
      <c r="L184" s="170"/>
      <c r="M184" s="170"/>
      <c r="N184" s="170"/>
      <c r="O184" s="170"/>
      <c r="P184" s="170"/>
      <c r="Q184" s="170"/>
      <c r="R184" s="170"/>
      <c r="S184" s="152">
        <f>J184-O184-P184-T184</f>
        <v>0</v>
      </c>
      <c r="T184" s="170"/>
    </row>
    <row r="185" spans="1:20" ht="15.75" customHeight="1" hidden="1">
      <c r="A185" s="264"/>
      <c r="B185" s="261" t="s">
        <v>91</v>
      </c>
      <c r="C185" s="168"/>
      <c r="D185" s="166"/>
      <c r="E185" s="262"/>
      <c r="F185" s="167"/>
      <c r="G185" s="50"/>
      <c r="H185" s="151"/>
      <c r="I185" s="161"/>
      <c r="J185" s="171"/>
      <c r="K185" s="171"/>
      <c r="L185" s="171"/>
      <c r="M185" s="171"/>
      <c r="N185" s="171"/>
      <c r="O185" s="171"/>
      <c r="P185" s="171"/>
      <c r="Q185" s="171"/>
      <c r="R185" s="171"/>
      <c r="S185" s="152">
        <f>J185-O185-P185-T185</f>
        <v>0</v>
      </c>
      <c r="T185" s="171"/>
    </row>
    <row r="186" spans="1:20" ht="13.5" customHeight="1" hidden="1">
      <c r="A186" s="46"/>
      <c r="B186" s="185"/>
      <c r="C186" s="168"/>
      <c r="D186" s="166"/>
      <c r="E186" s="176"/>
      <c r="F186" s="167"/>
      <c r="G186" s="50"/>
      <c r="H186" s="151"/>
      <c r="I186" s="161"/>
      <c r="J186" s="171"/>
      <c r="K186" s="171"/>
      <c r="L186" s="171"/>
      <c r="M186" s="171"/>
      <c r="N186" s="171"/>
      <c r="O186" s="171"/>
      <c r="P186" s="171"/>
      <c r="Q186" s="171"/>
      <c r="R186" s="171"/>
      <c r="S186" s="152">
        <f>J186-O186-P186</f>
        <v>0</v>
      </c>
      <c r="T186" s="171"/>
    </row>
    <row r="187" spans="1:20" ht="15" hidden="1">
      <c r="A187" s="42"/>
      <c r="B187" s="62" t="s">
        <v>13</v>
      </c>
      <c r="C187" s="168"/>
      <c r="D187" s="166"/>
      <c r="E187" s="164"/>
      <c r="F187" s="167"/>
      <c r="G187" s="50"/>
      <c r="H187" s="151"/>
      <c r="I187" s="161"/>
      <c r="J187" s="265">
        <f>SUM(J182:J186)</f>
        <v>0</v>
      </c>
      <c r="K187" s="265">
        <f>SUM(K182:K186)</f>
        <v>0</v>
      </c>
      <c r="L187" s="265">
        <f>SUM(L182:L186)</f>
        <v>0</v>
      </c>
      <c r="M187" s="265">
        <f>SUM(M182:M186)</f>
        <v>0</v>
      </c>
      <c r="N187" s="265"/>
      <c r="O187" s="265">
        <f>SUM(O182:O186)</f>
        <v>0</v>
      </c>
      <c r="P187" s="265">
        <f>SUM(P182:P186)</f>
        <v>0</v>
      </c>
      <c r="Q187" s="265"/>
      <c r="R187" s="265">
        <f>SUM(R182:R186)</f>
        <v>0</v>
      </c>
      <c r="S187" s="265">
        <f>SUM(S182:S186)</f>
        <v>0</v>
      </c>
      <c r="T187" s="265">
        <f>SUM(T182:T186)</f>
        <v>0</v>
      </c>
    </row>
    <row r="188" spans="1:20" ht="15">
      <c r="A188" s="181"/>
      <c r="B188" s="185"/>
      <c r="C188" s="168"/>
      <c r="D188" s="166"/>
      <c r="E188" s="189"/>
      <c r="F188" s="167"/>
      <c r="G188" s="50"/>
      <c r="H188" s="151">
        <v>8960169519</v>
      </c>
      <c r="I188" s="153">
        <v>43069</v>
      </c>
      <c r="J188" s="174">
        <v>132.48</v>
      </c>
      <c r="K188" s="174">
        <v>132.48</v>
      </c>
      <c r="L188" s="174">
        <v>132.48</v>
      </c>
      <c r="M188" s="174"/>
      <c r="N188" s="174"/>
      <c r="O188" s="174"/>
      <c r="P188" s="174"/>
      <c r="Q188" s="174"/>
      <c r="R188" s="174"/>
      <c r="S188" s="152">
        <f>J188-O188-P188-T188</f>
        <v>132.48</v>
      </c>
      <c r="T188" s="260">
        <v>0</v>
      </c>
    </row>
    <row r="189" spans="1:20" ht="15">
      <c r="A189" s="181">
        <v>19</v>
      </c>
      <c r="B189" s="185" t="s">
        <v>95</v>
      </c>
      <c r="C189" s="168"/>
      <c r="D189" s="166"/>
      <c r="E189" s="189"/>
      <c r="F189" s="167"/>
      <c r="G189" s="50"/>
      <c r="H189" s="151">
        <v>8960169511</v>
      </c>
      <c r="I189" s="153">
        <v>43069</v>
      </c>
      <c r="J189" s="174">
        <v>6245.25</v>
      </c>
      <c r="K189" s="174">
        <v>6245.25</v>
      </c>
      <c r="L189" s="174">
        <v>6245.25</v>
      </c>
      <c r="M189" s="174"/>
      <c r="N189" s="174"/>
      <c r="O189" s="174"/>
      <c r="P189" s="174"/>
      <c r="Q189" s="174"/>
      <c r="R189" s="174"/>
      <c r="S189" s="152">
        <f>J189-O189-P189-T189</f>
        <v>6245.25</v>
      </c>
      <c r="T189" s="260">
        <v>0</v>
      </c>
    </row>
    <row r="190" spans="1:20" ht="15">
      <c r="A190" s="181"/>
      <c r="B190" s="274" t="s">
        <v>96</v>
      </c>
      <c r="C190" s="275"/>
      <c r="D190" s="276"/>
      <c r="E190" s="277"/>
      <c r="F190" s="278"/>
      <c r="G190" s="279"/>
      <c r="H190" s="151">
        <v>8960172076</v>
      </c>
      <c r="I190" s="153">
        <v>43098</v>
      </c>
      <c r="J190" s="174">
        <v>145.09</v>
      </c>
      <c r="K190" s="174">
        <v>145.09</v>
      </c>
      <c r="L190" s="174"/>
      <c r="M190" s="174">
        <v>145.09</v>
      </c>
      <c r="N190" s="174"/>
      <c r="O190" s="174"/>
      <c r="P190" s="174"/>
      <c r="Q190" s="174"/>
      <c r="R190" s="174"/>
      <c r="S190" s="152">
        <f>J190-O190-P190-T190</f>
        <v>0</v>
      </c>
      <c r="T190" s="174">
        <v>145.09</v>
      </c>
    </row>
    <row r="191" spans="1:20" ht="15">
      <c r="A191" s="46"/>
      <c r="B191" s="191"/>
      <c r="C191" s="168"/>
      <c r="D191" s="166"/>
      <c r="E191" s="189"/>
      <c r="F191" s="167"/>
      <c r="G191" s="50"/>
      <c r="H191" s="151"/>
      <c r="I191" s="153"/>
      <c r="J191" s="174"/>
      <c r="K191" s="174"/>
      <c r="L191" s="174"/>
      <c r="M191" s="174"/>
      <c r="N191" s="174"/>
      <c r="O191" s="174"/>
      <c r="P191" s="174"/>
      <c r="Q191" s="174"/>
      <c r="R191" s="174"/>
      <c r="S191" s="152"/>
      <c r="T191" s="174"/>
    </row>
    <row r="192" spans="1:20" ht="15">
      <c r="A192" s="196"/>
      <c r="B192" s="197" t="s">
        <v>13</v>
      </c>
      <c r="C192" s="188"/>
      <c r="D192" s="166"/>
      <c r="E192" s="189"/>
      <c r="F192" s="167"/>
      <c r="G192" s="50"/>
      <c r="H192" s="151"/>
      <c r="I192" s="161"/>
      <c r="J192" s="265">
        <f>SUM(J188:J191)</f>
        <v>6522.82</v>
      </c>
      <c r="K192" s="265">
        <f aca="true" t="shared" si="24" ref="K192:T192">SUM(K188:K191)</f>
        <v>6522.82</v>
      </c>
      <c r="L192" s="265">
        <f t="shared" si="24"/>
        <v>6377.73</v>
      </c>
      <c r="M192" s="265">
        <f t="shared" si="24"/>
        <v>145.09</v>
      </c>
      <c r="N192" s="265">
        <f t="shared" si="24"/>
        <v>0</v>
      </c>
      <c r="O192" s="265">
        <f t="shared" si="24"/>
        <v>0</v>
      </c>
      <c r="P192" s="265">
        <f t="shared" si="24"/>
        <v>0</v>
      </c>
      <c r="Q192" s="265">
        <f t="shared" si="24"/>
        <v>0</v>
      </c>
      <c r="R192" s="265">
        <f t="shared" si="24"/>
        <v>0</v>
      </c>
      <c r="S192" s="265">
        <f t="shared" si="24"/>
        <v>6377.73</v>
      </c>
      <c r="T192" s="265">
        <f t="shared" si="24"/>
        <v>145.09</v>
      </c>
    </row>
    <row r="193" spans="1:20" ht="15" hidden="1">
      <c r="A193" s="218"/>
      <c r="B193" s="213"/>
      <c r="C193" s="168"/>
      <c r="D193" s="166"/>
      <c r="E193" s="212"/>
      <c r="F193" s="167"/>
      <c r="G193" s="50"/>
      <c r="H193" s="151"/>
      <c r="I193" s="153"/>
      <c r="J193" s="174"/>
      <c r="K193" s="174"/>
      <c r="L193" s="174"/>
      <c r="M193" s="174"/>
      <c r="N193" s="174"/>
      <c r="O193" s="174"/>
      <c r="P193" s="174"/>
      <c r="Q193" s="174"/>
      <c r="R193" s="174"/>
      <c r="S193" s="152">
        <f aca="true" t="shared" si="25" ref="S193:S199">J193-O193-P193-T193</f>
        <v>0</v>
      </c>
      <c r="T193" s="174"/>
    </row>
    <row r="194" spans="1:20" ht="15" hidden="1">
      <c r="A194" s="217">
        <v>21</v>
      </c>
      <c r="B194" s="214" t="s">
        <v>98</v>
      </c>
      <c r="C194" s="168"/>
      <c r="D194" s="166"/>
      <c r="E194" s="212"/>
      <c r="F194" s="167"/>
      <c r="G194" s="50"/>
      <c r="H194" s="151"/>
      <c r="I194" s="161"/>
      <c r="J194" s="174"/>
      <c r="K194" s="174"/>
      <c r="L194" s="174"/>
      <c r="M194" s="174"/>
      <c r="N194" s="174"/>
      <c r="O194" s="174"/>
      <c r="P194" s="174"/>
      <c r="Q194" s="174"/>
      <c r="R194" s="174"/>
      <c r="S194" s="152">
        <f t="shared" si="25"/>
        <v>0</v>
      </c>
      <c r="T194" s="171"/>
    </row>
    <row r="195" spans="1:20" ht="15" hidden="1">
      <c r="A195" s="219"/>
      <c r="B195" s="215"/>
      <c r="C195" s="168"/>
      <c r="D195" s="166"/>
      <c r="E195" s="212"/>
      <c r="F195" s="167"/>
      <c r="G195" s="50"/>
      <c r="H195" s="151"/>
      <c r="I195" s="161"/>
      <c r="J195" s="174"/>
      <c r="K195" s="174"/>
      <c r="L195" s="174"/>
      <c r="M195" s="174"/>
      <c r="N195" s="174"/>
      <c r="O195" s="174"/>
      <c r="P195" s="174"/>
      <c r="Q195" s="174"/>
      <c r="R195" s="174"/>
      <c r="S195" s="152">
        <f t="shared" si="25"/>
        <v>0</v>
      </c>
      <c r="T195" s="171"/>
    </row>
    <row r="196" spans="1:20" ht="15" hidden="1">
      <c r="A196" s="211"/>
      <c r="B196" s="213" t="s">
        <v>13</v>
      </c>
      <c r="C196" s="216"/>
      <c r="D196" s="166"/>
      <c r="E196" s="212"/>
      <c r="F196" s="167"/>
      <c r="G196" s="50"/>
      <c r="H196" s="151"/>
      <c r="I196" s="161"/>
      <c r="J196" s="265">
        <f aca="true" t="shared" si="26" ref="J196:T196">SUM(J193:J195)</f>
        <v>0</v>
      </c>
      <c r="K196" s="265">
        <f t="shared" si="26"/>
        <v>0</v>
      </c>
      <c r="L196" s="265">
        <f t="shared" si="26"/>
        <v>0</v>
      </c>
      <c r="M196" s="265">
        <f t="shared" si="26"/>
        <v>0</v>
      </c>
      <c r="N196" s="265">
        <f t="shared" si="26"/>
        <v>0</v>
      </c>
      <c r="O196" s="265">
        <f t="shared" si="26"/>
        <v>0</v>
      </c>
      <c r="P196" s="265">
        <f t="shared" si="26"/>
        <v>0</v>
      </c>
      <c r="Q196" s="265"/>
      <c r="R196" s="265">
        <f t="shared" si="26"/>
        <v>0</v>
      </c>
      <c r="S196" s="265">
        <f t="shared" si="26"/>
        <v>0</v>
      </c>
      <c r="T196" s="265">
        <f t="shared" si="26"/>
        <v>0</v>
      </c>
    </row>
    <row r="197" spans="1:20" ht="15">
      <c r="A197" s="218"/>
      <c r="B197" s="135"/>
      <c r="C197" s="168"/>
      <c r="D197" s="166"/>
      <c r="E197" s="212"/>
      <c r="F197" s="167"/>
      <c r="G197" s="50"/>
      <c r="H197" s="354">
        <v>1312</v>
      </c>
      <c r="I197" s="153">
        <v>43090</v>
      </c>
      <c r="J197" s="174">
        <v>973.27</v>
      </c>
      <c r="K197" s="174">
        <v>973.27</v>
      </c>
      <c r="L197" s="174"/>
      <c r="M197" s="174">
        <v>973.27</v>
      </c>
      <c r="N197" s="174"/>
      <c r="O197" s="174"/>
      <c r="P197" s="174"/>
      <c r="Q197" s="174"/>
      <c r="R197" s="174"/>
      <c r="S197" s="152">
        <f t="shared" si="25"/>
        <v>973.27</v>
      </c>
      <c r="T197" s="260">
        <v>0</v>
      </c>
    </row>
    <row r="198" spans="1:20" ht="15">
      <c r="A198" s="217">
        <v>20</v>
      </c>
      <c r="B198" s="221" t="s">
        <v>99</v>
      </c>
      <c r="C198" s="168"/>
      <c r="D198" s="166"/>
      <c r="E198" s="212"/>
      <c r="F198" s="167"/>
      <c r="G198" s="50"/>
      <c r="H198" s="62"/>
      <c r="I198" s="161"/>
      <c r="J198" s="174"/>
      <c r="K198" s="174"/>
      <c r="L198" s="174"/>
      <c r="M198" s="174"/>
      <c r="N198" s="174"/>
      <c r="O198" s="174"/>
      <c r="P198" s="174"/>
      <c r="Q198" s="174"/>
      <c r="R198" s="174"/>
      <c r="S198" s="152">
        <f t="shared" si="25"/>
        <v>0</v>
      </c>
      <c r="T198" s="174"/>
    </row>
    <row r="199" spans="1:20" ht="15">
      <c r="A199" s="219"/>
      <c r="B199" s="220"/>
      <c r="C199" s="168"/>
      <c r="D199" s="166"/>
      <c r="E199" s="212"/>
      <c r="F199" s="167"/>
      <c r="G199" s="50"/>
      <c r="H199" s="62"/>
      <c r="I199" s="161"/>
      <c r="J199" s="174"/>
      <c r="K199" s="174"/>
      <c r="L199" s="174"/>
      <c r="M199" s="174"/>
      <c r="N199" s="174"/>
      <c r="O199" s="174"/>
      <c r="P199" s="174"/>
      <c r="Q199" s="174"/>
      <c r="R199" s="174"/>
      <c r="S199" s="152">
        <f t="shared" si="25"/>
        <v>0</v>
      </c>
      <c r="T199" s="174"/>
    </row>
    <row r="200" spans="1:20" ht="15">
      <c r="A200" s="223"/>
      <c r="B200" s="225" t="s">
        <v>13</v>
      </c>
      <c r="C200" s="216"/>
      <c r="D200" s="166"/>
      <c r="E200" s="212"/>
      <c r="F200" s="167"/>
      <c r="G200" s="50"/>
      <c r="H200" s="151"/>
      <c r="I200" s="161"/>
      <c r="J200" s="171">
        <f>SUM(J197:J199)</f>
        <v>973.27</v>
      </c>
      <c r="K200" s="171">
        <f aca="true" t="shared" si="27" ref="K200:T200">SUM(K197:K199)</f>
        <v>973.27</v>
      </c>
      <c r="L200" s="171">
        <f t="shared" si="27"/>
        <v>0</v>
      </c>
      <c r="M200" s="171">
        <f t="shared" si="27"/>
        <v>973.27</v>
      </c>
      <c r="N200" s="171">
        <f t="shared" si="27"/>
        <v>0</v>
      </c>
      <c r="O200" s="171">
        <f t="shared" si="27"/>
        <v>0</v>
      </c>
      <c r="P200" s="171">
        <f t="shared" si="27"/>
        <v>0</v>
      </c>
      <c r="Q200" s="171"/>
      <c r="R200" s="171">
        <f t="shared" si="27"/>
        <v>0</v>
      </c>
      <c r="S200" s="171">
        <f t="shared" si="27"/>
        <v>973.27</v>
      </c>
      <c r="T200" s="171">
        <f t="shared" si="27"/>
        <v>0</v>
      </c>
    </row>
    <row r="201" spans="1:20" ht="15">
      <c r="A201" s="222"/>
      <c r="B201" s="225"/>
      <c r="C201" s="168"/>
      <c r="D201" s="166"/>
      <c r="E201" s="224"/>
      <c r="F201" s="167"/>
      <c r="G201" s="50"/>
      <c r="H201" s="151">
        <v>2832</v>
      </c>
      <c r="I201" s="153">
        <v>43069</v>
      </c>
      <c r="J201" s="174">
        <v>3566.48</v>
      </c>
      <c r="K201" s="174">
        <v>3566.48</v>
      </c>
      <c r="L201" s="174">
        <v>3566.48</v>
      </c>
      <c r="M201" s="174"/>
      <c r="N201" s="174"/>
      <c r="O201" s="174"/>
      <c r="P201" s="174"/>
      <c r="Q201" s="174"/>
      <c r="R201" s="174"/>
      <c r="S201" s="152">
        <f>J201-O201-P201-T201</f>
        <v>3566.48</v>
      </c>
      <c r="T201" s="260">
        <v>0</v>
      </c>
    </row>
    <row r="202" spans="1:20" ht="15">
      <c r="A202" s="223">
        <v>21</v>
      </c>
      <c r="B202" s="226" t="s">
        <v>100</v>
      </c>
      <c r="C202" s="168"/>
      <c r="D202" s="166"/>
      <c r="E202" s="224"/>
      <c r="F202" s="167"/>
      <c r="G202" s="50"/>
      <c r="H202" s="151">
        <v>2899</v>
      </c>
      <c r="I202" s="153">
        <v>43100</v>
      </c>
      <c r="J202" s="174">
        <v>1783.24</v>
      </c>
      <c r="K202" s="174">
        <v>1783.24</v>
      </c>
      <c r="L202" s="174"/>
      <c r="M202" s="174">
        <v>1783.24</v>
      </c>
      <c r="N202" s="174"/>
      <c r="O202" s="174"/>
      <c r="P202" s="174"/>
      <c r="Q202" s="174"/>
      <c r="R202" s="174"/>
      <c r="S202" s="152">
        <f>J202-O202-P202-T202</f>
        <v>0</v>
      </c>
      <c r="T202" s="174">
        <v>1783.24</v>
      </c>
    </row>
    <row r="203" spans="1:20" ht="15">
      <c r="A203" s="46"/>
      <c r="B203" s="227"/>
      <c r="C203" s="168"/>
      <c r="D203" s="166"/>
      <c r="E203" s="224"/>
      <c r="F203" s="167"/>
      <c r="G203" s="50"/>
      <c r="H203" s="151"/>
      <c r="I203" s="161"/>
      <c r="J203" s="174"/>
      <c r="K203" s="174"/>
      <c r="L203" s="174"/>
      <c r="M203" s="174"/>
      <c r="N203" s="174"/>
      <c r="O203" s="174"/>
      <c r="P203" s="174"/>
      <c r="Q203" s="174"/>
      <c r="R203" s="174"/>
      <c r="S203" s="152">
        <f>J203-O203-P203-T203</f>
        <v>0</v>
      </c>
      <c r="T203" s="174"/>
    </row>
    <row r="204" spans="1:20" ht="15">
      <c r="A204" s="223"/>
      <c r="B204" s="47" t="s">
        <v>13</v>
      </c>
      <c r="C204" s="228"/>
      <c r="D204" s="166"/>
      <c r="E204" s="224"/>
      <c r="F204" s="167"/>
      <c r="G204" s="50"/>
      <c r="H204" s="151"/>
      <c r="I204" s="161"/>
      <c r="J204" s="265">
        <f>SUM(J201:J203)</f>
        <v>5349.72</v>
      </c>
      <c r="K204" s="265">
        <f aca="true" t="shared" si="28" ref="K204:T204">SUM(K201:K203)</f>
        <v>5349.72</v>
      </c>
      <c r="L204" s="265">
        <f t="shared" si="28"/>
        <v>3566.48</v>
      </c>
      <c r="M204" s="265">
        <f t="shared" si="28"/>
        <v>1783.24</v>
      </c>
      <c r="N204" s="265">
        <f t="shared" si="28"/>
        <v>0</v>
      </c>
      <c r="O204" s="265">
        <f t="shared" si="28"/>
        <v>0</v>
      </c>
      <c r="P204" s="265">
        <f t="shared" si="28"/>
        <v>0</v>
      </c>
      <c r="Q204" s="265"/>
      <c r="R204" s="265">
        <f t="shared" si="28"/>
        <v>0</v>
      </c>
      <c r="S204" s="265">
        <f t="shared" si="28"/>
        <v>3566.48</v>
      </c>
      <c r="T204" s="171">
        <f t="shared" si="28"/>
        <v>1783.24</v>
      </c>
    </row>
    <row r="205" spans="1:20" ht="15" hidden="1">
      <c r="A205" s="218">
        <v>20</v>
      </c>
      <c r="B205" s="225" t="s">
        <v>101</v>
      </c>
      <c r="C205" s="168"/>
      <c r="D205" s="166"/>
      <c r="E205" s="224"/>
      <c r="F205" s="167"/>
      <c r="G205" s="50"/>
      <c r="H205" s="151"/>
      <c r="I205" s="153"/>
      <c r="J205" s="174"/>
      <c r="K205" s="174"/>
      <c r="L205" s="174"/>
      <c r="M205" s="174"/>
      <c r="N205" s="174"/>
      <c r="O205" s="174"/>
      <c r="P205" s="174"/>
      <c r="Q205" s="174"/>
      <c r="R205" s="174"/>
      <c r="S205" s="152">
        <f>J205-O205-P205-T205</f>
        <v>0</v>
      </c>
      <c r="T205" s="174"/>
    </row>
    <row r="206" spans="1:20" ht="15" hidden="1">
      <c r="A206" s="229"/>
      <c r="B206" s="226" t="s">
        <v>102</v>
      </c>
      <c r="C206" s="168"/>
      <c r="D206" s="166"/>
      <c r="E206" s="224"/>
      <c r="F206" s="167"/>
      <c r="G206" s="50"/>
      <c r="H206" s="151"/>
      <c r="I206" s="161"/>
      <c r="J206" s="174"/>
      <c r="K206" s="174"/>
      <c r="L206" s="174"/>
      <c r="M206" s="174"/>
      <c r="N206" s="174"/>
      <c r="O206" s="174"/>
      <c r="P206" s="174"/>
      <c r="Q206" s="174"/>
      <c r="R206" s="174"/>
      <c r="S206" s="152">
        <f>J206-O206-P206-T206</f>
        <v>0</v>
      </c>
      <c r="T206" s="174"/>
    </row>
    <row r="207" spans="1:20" ht="15" hidden="1">
      <c r="A207" s="219"/>
      <c r="B207" s="227"/>
      <c r="C207" s="168"/>
      <c r="D207" s="166"/>
      <c r="E207" s="224"/>
      <c r="F207" s="167"/>
      <c r="G207" s="50"/>
      <c r="H207" s="151"/>
      <c r="I207" s="161"/>
      <c r="J207" s="174"/>
      <c r="K207" s="174"/>
      <c r="L207" s="174"/>
      <c r="M207" s="174"/>
      <c r="N207" s="174"/>
      <c r="O207" s="174"/>
      <c r="P207" s="174"/>
      <c r="Q207" s="174"/>
      <c r="R207" s="174"/>
      <c r="S207" s="152">
        <f>J207-O207-P207-T207</f>
        <v>0</v>
      </c>
      <c r="T207" s="174"/>
    </row>
    <row r="208" spans="1:20" ht="15" hidden="1">
      <c r="A208" s="231"/>
      <c r="B208" s="233" t="s">
        <v>13</v>
      </c>
      <c r="C208" s="228"/>
      <c r="D208" s="166"/>
      <c r="E208" s="224"/>
      <c r="F208" s="167"/>
      <c r="G208" s="50"/>
      <c r="H208" s="151"/>
      <c r="I208" s="161"/>
      <c r="J208" s="265">
        <f>SUM(J205:J207)</f>
        <v>0</v>
      </c>
      <c r="K208" s="265">
        <f aca="true" t="shared" si="29" ref="K208:T208">SUM(K205:K207)</f>
        <v>0</v>
      </c>
      <c r="L208" s="265">
        <f t="shared" si="29"/>
        <v>0</v>
      </c>
      <c r="M208" s="265">
        <f t="shared" si="29"/>
        <v>0</v>
      </c>
      <c r="N208" s="265">
        <f t="shared" si="29"/>
        <v>0</v>
      </c>
      <c r="O208" s="265">
        <f t="shared" si="29"/>
        <v>0</v>
      </c>
      <c r="P208" s="265">
        <f t="shared" si="29"/>
        <v>0</v>
      </c>
      <c r="Q208" s="265"/>
      <c r="R208" s="265">
        <f t="shared" si="29"/>
        <v>0</v>
      </c>
      <c r="S208" s="265">
        <f t="shared" si="29"/>
        <v>0</v>
      </c>
      <c r="T208" s="265">
        <f t="shared" si="29"/>
        <v>0</v>
      </c>
    </row>
    <row r="209" spans="1:20" ht="15">
      <c r="A209" s="230"/>
      <c r="B209" s="233" t="s">
        <v>103</v>
      </c>
      <c r="C209" s="168"/>
      <c r="D209" s="166"/>
      <c r="E209" s="232"/>
      <c r="F209" s="167"/>
      <c r="G209" s="50"/>
      <c r="H209" s="151">
        <v>441</v>
      </c>
      <c r="I209" s="153" t="s">
        <v>118</v>
      </c>
      <c r="J209" s="174">
        <v>2297.43</v>
      </c>
      <c r="K209" s="174">
        <v>2297.43</v>
      </c>
      <c r="L209" s="174">
        <v>2297.43</v>
      </c>
      <c r="M209" s="174"/>
      <c r="N209" s="174"/>
      <c r="O209" s="174"/>
      <c r="P209" s="174"/>
      <c r="Q209" s="174"/>
      <c r="R209" s="174"/>
      <c r="S209" s="152">
        <f>J209-O209-P209-T209</f>
        <v>2297.43</v>
      </c>
      <c r="T209" s="260">
        <v>0</v>
      </c>
    </row>
    <row r="210" spans="1:20" ht="15">
      <c r="A210" s="231">
        <v>22</v>
      </c>
      <c r="B210" s="234" t="s">
        <v>104</v>
      </c>
      <c r="C210" s="168"/>
      <c r="D210" s="166"/>
      <c r="E210" s="232"/>
      <c r="F210" s="167"/>
      <c r="G210" s="50"/>
      <c r="H210" s="151">
        <v>442</v>
      </c>
      <c r="I210" s="153">
        <v>43090</v>
      </c>
      <c r="J210" s="174">
        <v>2319.21</v>
      </c>
      <c r="K210" s="174">
        <v>2319.21</v>
      </c>
      <c r="L210" s="174"/>
      <c r="M210" s="174">
        <v>2319.21</v>
      </c>
      <c r="N210" s="174"/>
      <c r="O210" s="174"/>
      <c r="P210" s="174"/>
      <c r="Q210" s="174"/>
      <c r="R210" s="174"/>
      <c r="S210" s="152">
        <f>J210-O210-P210-T210</f>
        <v>2319.21</v>
      </c>
      <c r="T210" s="260">
        <v>0</v>
      </c>
    </row>
    <row r="211" spans="1:20" ht="15">
      <c r="A211" s="46"/>
      <c r="B211" s="235"/>
      <c r="C211" s="168"/>
      <c r="D211" s="166"/>
      <c r="E211" s="232"/>
      <c r="F211" s="167"/>
      <c r="G211" s="50"/>
      <c r="H211" s="151"/>
      <c r="I211" s="161"/>
      <c r="J211" s="174"/>
      <c r="K211" s="174"/>
      <c r="L211" s="174"/>
      <c r="M211" s="174"/>
      <c r="N211" s="174"/>
      <c r="O211" s="174"/>
      <c r="P211" s="174"/>
      <c r="Q211" s="174"/>
      <c r="R211" s="174"/>
      <c r="S211" s="152">
        <f>J211-O211-P211-T211</f>
        <v>0</v>
      </c>
      <c r="T211" s="174"/>
    </row>
    <row r="212" spans="1:20" ht="15">
      <c r="A212" s="238"/>
      <c r="B212" s="240" t="s">
        <v>13</v>
      </c>
      <c r="C212" s="236"/>
      <c r="D212" s="166"/>
      <c r="E212" s="232"/>
      <c r="F212" s="167"/>
      <c r="G212" s="50"/>
      <c r="H212" s="151"/>
      <c r="I212" s="161"/>
      <c r="J212" s="265">
        <f>SUM(J209:J211)</f>
        <v>4616.639999999999</v>
      </c>
      <c r="K212" s="265">
        <f aca="true" t="shared" si="30" ref="K212:T212">SUM(K209:K211)</f>
        <v>4616.639999999999</v>
      </c>
      <c r="L212" s="265">
        <f t="shared" si="30"/>
        <v>2297.43</v>
      </c>
      <c r="M212" s="265">
        <f t="shared" si="30"/>
        <v>2319.21</v>
      </c>
      <c r="N212" s="265">
        <f t="shared" si="30"/>
        <v>0</v>
      </c>
      <c r="O212" s="265">
        <f t="shared" si="30"/>
        <v>0</v>
      </c>
      <c r="P212" s="265">
        <f t="shared" si="30"/>
        <v>0</v>
      </c>
      <c r="Q212" s="265"/>
      <c r="R212" s="265">
        <f t="shared" si="30"/>
        <v>0</v>
      </c>
      <c r="S212" s="265">
        <f t="shared" si="30"/>
        <v>4616.639999999999</v>
      </c>
      <c r="T212" s="265">
        <f t="shared" si="30"/>
        <v>0</v>
      </c>
    </row>
    <row r="213" spans="1:20" ht="15.75" customHeight="1" hidden="1">
      <c r="A213" s="237">
        <v>23</v>
      </c>
      <c r="B213" s="239" t="s">
        <v>105</v>
      </c>
      <c r="C213" s="168"/>
      <c r="D213" s="166"/>
      <c r="E213" s="242"/>
      <c r="F213" s="167"/>
      <c r="G213" s="50"/>
      <c r="H213" s="151"/>
      <c r="I213" s="153"/>
      <c r="J213" s="174"/>
      <c r="K213" s="174"/>
      <c r="L213" s="174"/>
      <c r="M213" s="174"/>
      <c r="N213" s="174"/>
      <c r="O213" s="174"/>
      <c r="P213" s="174"/>
      <c r="Q213" s="174"/>
      <c r="R213" s="174"/>
      <c r="S213" s="152">
        <f>J213-O213-P213-T213</f>
        <v>0</v>
      </c>
      <c r="T213" s="174"/>
    </row>
    <row r="214" spans="1:20" ht="15" hidden="1">
      <c r="A214" s="238"/>
      <c r="B214" s="240" t="s">
        <v>106</v>
      </c>
      <c r="C214" s="168"/>
      <c r="D214" s="166"/>
      <c r="E214" s="242"/>
      <c r="F214" s="167"/>
      <c r="G214" s="50"/>
      <c r="H214" s="151"/>
      <c r="I214" s="161"/>
      <c r="J214" s="174"/>
      <c r="K214" s="174"/>
      <c r="L214" s="174"/>
      <c r="M214" s="174"/>
      <c r="N214" s="174"/>
      <c r="O214" s="174"/>
      <c r="P214" s="174"/>
      <c r="Q214" s="174"/>
      <c r="R214" s="174"/>
      <c r="S214" s="152">
        <f>J214-O214-P214-T214</f>
        <v>0</v>
      </c>
      <c r="T214" s="174"/>
    </row>
    <row r="215" spans="1:20" ht="15" hidden="1">
      <c r="A215" s="46"/>
      <c r="B215" s="243"/>
      <c r="C215" s="168"/>
      <c r="D215" s="166"/>
      <c r="E215" s="242"/>
      <c r="F215" s="167"/>
      <c r="G215" s="50"/>
      <c r="H215" s="151"/>
      <c r="I215" s="161"/>
      <c r="J215" s="174"/>
      <c r="K215" s="174"/>
      <c r="L215" s="174"/>
      <c r="M215" s="174"/>
      <c r="N215" s="174"/>
      <c r="O215" s="174"/>
      <c r="P215" s="174"/>
      <c r="Q215" s="174"/>
      <c r="R215" s="174"/>
      <c r="S215" s="152">
        <f>J215-O215-P215-T215</f>
        <v>0</v>
      </c>
      <c r="T215" s="174"/>
    </row>
    <row r="216" spans="1:20" ht="15" hidden="1">
      <c r="A216" s="42"/>
      <c r="B216" s="62" t="s">
        <v>13</v>
      </c>
      <c r="C216" s="241"/>
      <c r="D216" s="166"/>
      <c r="E216" s="242"/>
      <c r="F216" s="167"/>
      <c r="G216" s="50"/>
      <c r="H216" s="151"/>
      <c r="I216" s="161"/>
      <c r="J216" s="265">
        <f>SUM(J213:J215)</f>
        <v>0</v>
      </c>
      <c r="K216" s="265">
        <f aca="true" t="shared" si="31" ref="K216:T216">SUM(K213:K215)</f>
        <v>0</v>
      </c>
      <c r="L216" s="265">
        <f t="shared" si="31"/>
        <v>0</v>
      </c>
      <c r="M216" s="265">
        <f t="shared" si="31"/>
        <v>0</v>
      </c>
      <c r="N216" s="265">
        <f t="shared" si="31"/>
        <v>0</v>
      </c>
      <c r="O216" s="265">
        <f t="shared" si="31"/>
        <v>0</v>
      </c>
      <c r="P216" s="265">
        <f t="shared" si="31"/>
        <v>0</v>
      </c>
      <c r="Q216" s="265"/>
      <c r="R216" s="265">
        <f t="shared" si="31"/>
        <v>0</v>
      </c>
      <c r="S216" s="265">
        <f t="shared" si="31"/>
        <v>0</v>
      </c>
      <c r="T216" s="265">
        <f t="shared" si="31"/>
        <v>0</v>
      </c>
    </row>
    <row r="217" spans="1:20" ht="15">
      <c r="A217" s="40"/>
      <c r="B217" s="39" t="s">
        <v>12</v>
      </c>
      <c r="C217" s="38"/>
      <c r="D217" s="37"/>
      <c r="E217" s="37"/>
      <c r="F217" s="37"/>
      <c r="G217" s="37"/>
      <c r="H217" s="151"/>
      <c r="I217" s="163"/>
      <c r="J217" s="267">
        <f>J21+J44+J50+J54+J59+J64+J69+J84+J90+J101+J114+J146+J151+J156+J161+J166+J171+J176+J187+J181+J192+J196+J200+J204+J208+J212+J216</f>
        <v>510415.49000000005</v>
      </c>
      <c r="K217" s="267">
        <f>K21+K44+K50+K54+K59+K64+K69+K84+K90+K101+K114+K146+K151+K156+K161+K166+K171+K176+K187+K181+K192+K196+K200+K204+K208+K212+K216</f>
        <v>499453.97000000003</v>
      </c>
      <c r="L217" s="267">
        <f>L21+L44+L50+L54+L59+L64+L69+L84+L90+L101+L114+L146+L151+L156+L161+L166+L171+L176+L187+L181+L192+L196+L200+L204+L208+L212+L216</f>
        <v>160631.71000000002</v>
      </c>
      <c r="M217" s="267">
        <f>M21+M44+M50+M54+M59+M64+M69+M84+M90+M101+M114+M146+M151+M156+M161+M166+M171+M176+M187+M181+M192+M196+M200+M204+M208+M212+M216</f>
        <v>338822.26000000007</v>
      </c>
      <c r="N217" s="267">
        <f>N21+N44+N50+N54+N59+N64+N69+N84+N90+N101+N114+N146+N151+N156+N161+N166+N171+N176+N187+N181+N192+N196+N200+N204+N208+N212+N216</f>
        <v>9398.810000000001</v>
      </c>
      <c r="O217" s="267">
        <f>O21+O44+O50+O54+O59+O64+O69+O84+O90+O101+O114+O146+O151+O156+O161+O166+O171+O176+O187+O181+O192+O196+O200+O204+O208+O212+O216</f>
        <v>0</v>
      </c>
      <c r="P217" s="267">
        <f>P21+P44+P50+P54+P59+P64+P69+P84+P90+P101+P114+P146+P151+P156+P161+P166+P171+P176+P187+P181+P192+P196+P200+P204+P208+P212+P216</f>
        <v>1562.71</v>
      </c>
      <c r="Q217" s="267">
        <f>Q21+Q44+Q50+Q54+Q59+Q64+Q69+Q84+Q90+Q101+Q114+Q146+Q151+Q156+Q161+Q166+Q171+Q176+Q187+Q181+Q192+Q196+Q200+Q204+Q208+Q212+Q216</f>
        <v>0</v>
      </c>
      <c r="R217" s="267">
        <f>R21+R44+R50+R54+R59+R64+R69+R84+R90+R101+R114+R146+R151+R156+R161+R166+R171+R176+R187+R181+R192+R196+R200+R204+R208+R212+R216</f>
        <v>0</v>
      </c>
      <c r="S217" s="267">
        <f>S21+S44+S50+S54+S59+S64+S69+S84+S90+S101+S114+S146+S151+S156+S161+S166+S171+S176+S187+S181+S192+S196+S200+S204+S208+S212+S216</f>
        <v>396830.00000000006</v>
      </c>
      <c r="T217" s="267">
        <f>T21+T44+T50+T54+T59+T64+T69+T84+T90+T101+T114+T146+T151+T156+T161+T166+T171+T176+T187+T181+T192+T196+T200+T204+T208+T212+T216</f>
        <v>102623.97</v>
      </c>
    </row>
    <row r="218" spans="2:20" ht="15">
      <c r="B218" s="1"/>
      <c r="C218" s="2"/>
      <c r="H218" s="36"/>
      <c r="I218" s="149"/>
      <c r="L218" s="4"/>
      <c r="M218" s="4"/>
      <c r="N218" s="4"/>
      <c r="S218" s="268"/>
      <c r="T218" s="17"/>
    </row>
    <row r="219" spans="1:20" ht="15">
      <c r="A219" s="33" t="s">
        <v>11</v>
      </c>
      <c r="B219" s="1"/>
      <c r="C219" s="35"/>
      <c r="D219" s="27"/>
      <c r="E219" s="34"/>
      <c r="H219" s="4"/>
      <c r="I219" s="20" t="s">
        <v>10</v>
      </c>
      <c r="J219" s="20"/>
      <c r="K219" s="20"/>
      <c r="L219" s="29"/>
      <c r="M219" s="327" t="s">
        <v>9</v>
      </c>
      <c r="N219" s="327"/>
      <c r="O219" s="327"/>
      <c r="P219" s="327"/>
      <c r="Q219" s="327"/>
      <c r="R219" s="327"/>
      <c r="S219" s="327"/>
      <c r="T219" s="327"/>
    </row>
    <row r="220" spans="1:20" ht="15">
      <c r="A220" s="28" t="s">
        <v>8</v>
      </c>
      <c r="B220" s="33"/>
      <c r="C220" s="32"/>
      <c r="D220" s="31"/>
      <c r="E220" s="30"/>
      <c r="H220" s="4"/>
      <c r="I220" s="148"/>
      <c r="J220" s="23" t="s">
        <v>7</v>
      </c>
      <c r="K220" s="29"/>
      <c r="L220" s="200"/>
      <c r="M220" s="344" t="s">
        <v>6</v>
      </c>
      <c r="N220" s="344"/>
      <c r="O220" s="344"/>
      <c r="P220" s="344"/>
      <c r="Q220" s="344"/>
      <c r="R220" s="344"/>
      <c r="S220" s="344"/>
      <c r="T220" s="344"/>
    </row>
    <row r="221" spans="1:19" ht="15">
      <c r="A221" s="8"/>
      <c r="B221" s="28"/>
      <c r="C221" s="22"/>
      <c r="D221" s="27"/>
      <c r="E221" s="26"/>
      <c r="F221" s="21"/>
      <c r="G221" s="25"/>
      <c r="H221" s="24"/>
      <c r="I221" s="148"/>
      <c r="J221" s="18"/>
      <c r="K221" s="23"/>
      <c r="L221" s="23"/>
      <c r="M221" s="23"/>
      <c r="N221" s="23"/>
      <c r="O221" s="17"/>
      <c r="P221" s="15"/>
      <c r="Q221" s="15"/>
      <c r="R221" s="15"/>
      <c r="S221" s="15"/>
    </row>
    <row r="222" spans="1:19" ht="15">
      <c r="A222" s="8"/>
      <c r="B222" s="28"/>
      <c r="C222" s="22"/>
      <c r="D222" s="27"/>
      <c r="E222" s="26"/>
      <c r="F222" s="21"/>
      <c r="G222" s="25"/>
      <c r="H222" s="24"/>
      <c r="I222" s="148"/>
      <c r="J222" s="355" t="s">
        <v>116</v>
      </c>
      <c r="K222" s="355"/>
      <c r="L222" s="355"/>
      <c r="M222" s="355"/>
      <c r="N222" s="23"/>
      <c r="O222" s="17"/>
      <c r="P222" s="15"/>
      <c r="Q222" s="15"/>
      <c r="R222" s="15"/>
      <c r="S222" s="15"/>
    </row>
    <row r="223" spans="1:19" ht="15">
      <c r="A223" s="8"/>
      <c r="B223" s="28"/>
      <c r="C223" s="22"/>
      <c r="D223" s="27"/>
      <c r="E223" s="26"/>
      <c r="F223" s="21"/>
      <c r="G223" s="25"/>
      <c r="H223" s="24"/>
      <c r="I223" s="148"/>
      <c r="J223" s="356" t="s">
        <v>117</v>
      </c>
      <c r="K223" s="356"/>
      <c r="L223" s="356"/>
      <c r="M223" s="356"/>
      <c r="N223" s="23"/>
      <c r="O223" s="17"/>
      <c r="P223" s="15"/>
      <c r="Q223" s="15"/>
      <c r="R223" s="15"/>
      <c r="S223" s="15"/>
    </row>
    <row r="224" spans="1:19" ht="15">
      <c r="A224" s="8"/>
      <c r="B224" s="16"/>
      <c r="C224" s="12"/>
      <c r="D224" s="11"/>
      <c r="E224" s="10"/>
      <c r="F224" s="1"/>
      <c r="G224" s="8"/>
      <c r="H224" s="4"/>
      <c r="I224" s="150"/>
      <c r="J224" s="15"/>
      <c r="K224" s="7"/>
      <c r="L224" s="6"/>
      <c r="M224" s="6"/>
      <c r="N224" s="6"/>
      <c r="O224" s="14" t="s">
        <v>5</v>
      </c>
      <c r="P224" s="14"/>
      <c r="Q224" s="14"/>
      <c r="R224" s="14"/>
      <c r="S224" s="14"/>
    </row>
    <row r="225" spans="1:19" ht="15">
      <c r="A225" s="8"/>
      <c r="B225" s="13"/>
      <c r="C225" s="12"/>
      <c r="D225" s="11"/>
      <c r="E225" s="10"/>
      <c r="F225" s="9"/>
      <c r="G225" s="8"/>
      <c r="H225" s="4"/>
      <c r="I225" s="146"/>
      <c r="K225" s="7"/>
      <c r="L225" s="6"/>
      <c r="M225" s="6"/>
      <c r="N225" s="6"/>
      <c r="O225" s="5" t="s">
        <v>4</v>
      </c>
      <c r="P225" s="5"/>
      <c r="Q225" s="5"/>
      <c r="R225" s="5"/>
      <c r="S225" s="5"/>
    </row>
    <row r="226" spans="2:19" ht="15">
      <c r="B226" s="1"/>
      <c r="C226" s="2"/>
      <c r="H226" s="4" t="s">
        <v>3</v>
      </c>
      <c r="I226" s="146"/>
      <c r="L226" s="4"/>
      <c r="M226" s="4"/>
      <c r="N226" s="4"/>
      <c r="S226" s="3" t="s">
        <v>2</v>
      </c>
    </row>
    <row r="227" spans="2:19" ht="15">
      <c r="B227" s="1"/>
      <c r="C227" s="2"/>
      <c r="H227" s="4"/>
      <c r="I227" s="146" t="s">
        <v>1</v>
      </c>
      <c r="L227" s="4"/>
      <c r="M227" s="4"/>
      <c r="N227" s="4"/>
      <c r="S227" s="3" t="s">
        <v>0</v>
      </c>
    </row>
    <row r="228" spans="2:14" ht="15">
      <c r="B228" s="1"/>
      <c r="C228" s="2"/>
      <c r="H228" s="4"/>
      <c r="I228" s="146"/>
      <c r="L228" s="4"/>
      <c r="M228" s="4"/>
      <c r="N228" s="4"/>
    </row>
  </sheetData>
  <sheetProtection/>
  <mergeCells count="101">
    <mergeCell ref="J222:M222"/>
    <mergeCell ref="J223:M223"/>
    <mergeCell ref="M220:T220"/>
    <mergeCell ref="B55:B58"/>
    <mergeCell ref="C24:C43"/>
    <mergeCell ref="B24:B43"/>
    <mergeCell ref="F8:F21"/>
    <mergeCell ref="E8:E21"/>
    <mergeCell ref="C8:C21"/>
    <mergeCell ref="C71:C83"/>
    <mergeCell ref="B71:B83"/>
    <mergeCell ref="G102:G113"/>
    <mergeCell ref="F102:F113"/>
    <mergeCell ref="E102:E113"/>
    <mergeCell ref="D102:D113"/>
    <mergeCell ref="C102:C113"/>
    <mergeCell ref="F92:F100"/>
    <mergeCell ref="G24:G43"/>
    <mergeCell ref="A147:A150"/>
    <mergeCell ref="G147:G150"/>
    <mergeCell ref="F147:F150"/>
    <mergeCell ref="E147:E150"/>
    <mergeCell ref="D147:D150"/>
    <mergeCell ref="C147:C150"/>
    <mergeCell ref="B147:B150"/>
    <mergeCell ref="A115:A145"/>
    <mergeCell ref="A102:A113"/>
    <mergeCell ref="B115:B145"/>
    <mergeCell ref="E115:E145"/>
    <mergeCell ref="D115:D145"/>
    <mergeCell ref="C115:C145"/>
    <mergeCell ref="B102:B113"/>
    <mergeCell ref="G92:G100"/>
    <mergeCell ref="G115:G145"/>
    <mergeCell ref="F115:F145"/>
    <mergeCell ref="G85:G89"/>
    <mergeCell ref="F71:F83"/>
    <mergeCell ref="F55:F58"/>
    <mergeCell ref="M219:T219"/>
    <mergeCell ref="P5:P6"/>
    <mergeCell ref="D8:D21"/>
    <mergeCell ref="F85:F89"/>
    <mergeCell ref="D71:D83"/>
    <mergeCell ref="E71:E83"/>
    <mergeCell ref="D65:D67"/>
    <mergeCell ref="E65:E67"/>
    <mergeCell ref="D85:D89"/>
    <mergeCell ref="E85:E89"/>
    <mergeCell ref="F24:F43"/>
    <mergeCell ref="F45:F49"/>
    <mergeCell ref="G60:G63"/>
    <mergeCell ref="F60:F63"/>
    <mergeCell ref="F5:F6"/>
    <mergeCell ref="B65:B67"/>
    <mergeCell ref="G55:G58"/>
    <mergeCell ref="F51:F53"/>
    <mergeCell ref="D55:D58"/>
    <mergeCell ref="H5:J5"/>
    <mergeCell ref="G65:G68"/>
    <mergeCell ref="G8:G21"/>
    <mergeCell ref="E24:E43"/>
    <mergeCell ref="G51:G53"/>
    <mergeCell ref="G45:G49"/>
    <mergeCell ref="F65:F67"/>
    <mergeCell ref="G5:G6"/>
    <mergeCell ref="C60:C63"/>
    <mergeCell ref="E55:E58"/>
    <mergeCell ref="D60:D63"/>
    <mergeCell ref="E60:E63"/>
    <mergeCell ref="A65:A67"/>
    <mergeCell ref="A71:A83"/>
    <mergeCell ref="A60:A63"/>
    <mergeCell ref="C85:C89"/>
    <mergeCell ref="E45:E49"/>
    <mergeCell ref="C65:C67"/>
    <mergeCell ref="A85:A89"/>
    <mergeCell ref="B85:B89"/>
    <mergeCell ref="A51:A53"/>
    <mergeCell ref="B51:B53"/>
    <mergeCell ref="C51:C53"/>
    <mergeCell ref="E51:E53"/>
    <mergeCell ref="A55:A58"/>
    <mergeCell ref="B60:B63"/>
    <mergeCell ref="C55:C58"/>
    <mergeCell ref="D51:D53"/>
    <mergeCell ref="A92:A100"/>
    <mergeCell ref="D92:D100"/>
    <mergeCell ref="E92:E100"/>
    <mergeCell ref="B92:B100"/>
    <mergeCell ref="C92:C100"/>
    <mergeCell ref="Q5:R5"/>
    <mergeCell ref="A8:A21"/>
    <mergeCell ref="A5:A6"/>
    <mergeCell ref="A24:A43"/>
    <mergeCell ref="D45:D49"/>
    <mergeCell ref="D24:D43"/>
    <mergeCell ref="A45:A49"/>
    <mergeCell ref="B45:B49"/>
    <mergeCell ref="C45:C49"/>
    <mergeCell ref="C5:C6"/>
    <mergeCell ref="B5:B6"/>
  </mergeCells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2018-01-18T07:48:22Z</cp:lastPrinted>
  <dcterms:created xsi:type="dcterms:W3CDTF">2017-06-21T10:50:40Z</dcterms:created>
  <dcterms:modified xsi:type="dcterms:W3CDTF">2018-01-18T08:27:16Z</dcterms:modified>
  <cp:category/>
  <cp:version/>
  <cp:contentType/>
  <cp:contentStatus/>
</cp:coreProperties>
</file>